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\\server\113\Программы\Молодежка\2026\1. МП\"/>
    </mc:Choice>
  </mc:AlternateContent>
  <xr:revisionPtr revIDLastSave="0" documentId="13_ncr:1_{828C0A7D-ED54-4FF3-BB88-CAB315FE10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Print_Area" localSheetId="0">Лист1!$A$1:$M$157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55" i="1" l="1"/>
  <c r="J155" i="1"/>
  <c r="I155" i="1"/>
  <c r="G155" i="1"/>
  <c r="K154" i="1"/>
  <c r="J154" i="1"/>
  <c r="H154" i="1"/>
  <c r="G154" i="1"/>
  <c r="K152" i="1"/>
  <c r="J152" i="1"/>
  <c r="I152" i="1"/>
  <c r="K151" i="1"/>
  <c r="K150" i="1" s="1"/>
  <c r="J151" i="1"/>
  <c r="I151" i="1"/>
  <c r="K145" i="1"/>
  <c r="J145" i="1"/>
  <c r="I145" i="1"/>
  <c r="H145" i="1"/>
  <c r="G145" i="1"/>
  <c r="K140" i="1"/>
  <c r="J140" i="1"/>
  <c r="I140" i="1"/>
  <c r="H140" i="1"/>
  <c r="G140" i="1"/>
  <c r="K134" i="1"/>
  <c r="J134" i="1"/>
  <c r="I134" i="1"/>
  <c r="H134" i="1"/>
  <c r="G134" i="1"/>
  <c r="K128" i="1"/>
  <c r="J128" i="1"/>
  <c r="I128" i="1"/>
  <c r="H128" i="1"/>
  <c r="G128" i="1"/>
  <c r="K122" i="1"/>
  <c r="J122" i="1"/>
  <c r="I122" i="1"/>
  <c r="H122" i="1"/>
  <c r="G122" i="1"/>
  <c r="K117" i="1"/>
  <c r="J117" i="1"/>
  <c r="I117" i="1"/>
  <c r="H117" i="1"/>
  <c r="G117" i="1"/>
  <c r="K112" i="1"/>
  <c r="J112" i="1"/>
  <c r="I112" i="1"/>
  <c r="H112" i="1"/>
  <c r="G112" i="1"/>
  <c r="K107" i="1"/>
  <c r="J107" i="1"/>
  <c r="I107" i="1"/>
  <c r="H107" i="1"/>
  <c r="G107" i="1"/>
  <c r="K102" i="1"/>
  <c r="J102" i="1"/>
  <c r="I102" i="1"/>
  <c r="H102" i="1"/>
  <c r="G102" i="1"/>
  <c r="H97" i="1"/>
  <c r="H95" i="1" s="1"/>
  <c r="G97" i="1"/>
  <c r="H96" i="1"/>
  <c r="K95" i="1"/>
  <c r="K92" i="1" s="1"/>
  <c r="J95" i="1"/>
  <c r="J92" i="1" s="1"/>
  <c r="I95" i="1"/>
  <c r="G95" i="1"/>
  <c r="G92" i="1" s="1"/>
  <c r="H94" i="1"/>
  <c r="H93" i="1"/>
  <c r="I92" i="1"/>
  <c r="K87" i="1"/>
  <c r="J87" i="1"/>
  <c r="I87" i="1"/>
  <c r="H87" i="1"/>
  <c r="G87" i="1"/>
  <c r="K82" i="1"/>
  <c r="J82" i="1"/>
  <c r="I82" i="1"/>
  <c r="H82" i="1"/>
  <c r="G82" i="1"/>
  <c r="K77" i="1"/>
  <c r="J77" i="1"/>
  <c r="I77" i="1"/>
  <c r="H77" i="1"/>
  <c r="G77" i="1"/>
  <c r="H72" i="1"/>
  <c r="G72" i="1"/>
  <c r="K67" i="1"/>
  <c r="J67" i="1"/>
  <c r="I67" i="1"/>
  <c r="H67" i="1"/>
  <c r="G67" i="1"/>
  <c r="K62" i="1"/>
  <c r="J62" i="1"/>
  <c r="I62" i="1"/>
  <c r="H62" i="1"/>
  <c r="G62" i="1"/>
  <c r="H57" i="1"/>
  <c r="G57" i="1"/>
  <c r="K52" i="1"/>
  <c r="J52" i="1"/>
  <c r="I52" i="1"/>
  <c r="H52" i="1"/>
  <c r="G52" i="1"/>
  <c r="K47" i="1"/>
  <c r="J47" i="1"/>
  <c r="I47" i="1"/>
  <c r="H47" i="1"/>
  <c r="G47" i="1"/>
  <c r="K42" i="1"/>
  <c r="J42" i="1"/>
  <c r="I42" i="1"/>
  <c r="H42" i="1"/>
  <c r="G42" i="1"/>
  <c r="K37" i="1"/>
  <c r="J37" i="1"/>
  <c r="I37" i="1"/>
  <c r="H37" i="1"/>
  <c r="G37" i="1"/>
  <c r="K32" i="1"/>
  <c r="J32" i="1"/>
  <c r="I32" i="1"/>
  <c r="H32" i="1"/>
  <c r="G32" i="1"/>
  <c r="H31" i="1"/>
  <c r="H155" i="1" s="1"/>
  <c r="K30" i="1"/>
  <c r="K153" i="1" s="1"/>
  <c r="J30" i="1"/>
  <c r="J153" i="1" s="1"/>
  <c r="I30" i="1"/>
  <c r="I153" i="1" s="1"/>
  <c r="G30" i="1"/>
  <c r="G153" i="1" s="1"/>
  <c r="H29" i="1"/>
  <c r="H152" i="1" s="1"/>
  <c r="G29" i="1"/>
  <c r="G152" i="1" s="1"/>
  <c r="H28" i="1"/>
  <c r="G28" i="1"/>
  <c r="G27" i="1" s="1"/>
  <c r="K21" i="1"/>
  <c r="J21" i="1"/>
  <c r="I21" i="1"/>
  <c r="H21" i="1"/>
  <c r="G21" i="1"/>
  <c r="K15" i="1"/>
  <c r="J15" i="1"/>
  <c r="I15" i="1"/>
  <c r="H15" i="1"/>
  <c r="G15" i="1"/>
  <c r="K9" i="1"/>
  <c r="J9" i="1"/>
  <c r="I9" i="1"/>
  <c r="H9" i="1"/>
  <c r="H30" i="1" l="1"/>
  <c r="K27" i="1"/>
  <c r="H27" i="1"/>
  <c r="I150" i="1"/>
  <c r="H153" i="1"/>
  <c r="H92" i="1"/>
  <c r="J150" i="1"/>
  <c r="I27" i="1"/>
  <c r="G151" i="1"/>
  <c r="G150" i="1" s="1"/>
  <c r="J27" i="1"/>
  <c r="H151" i="1"/>
  <c r="H150" i="1" l="1"/>
</calcChain>
</file>

<file path=xl/sharedStrings.xml><?xml version="1.0" encoding="utf-8"?>
<sst xmlns="http://schemas.openxmlformats.org/spreadsheetml/2006/main" count="423" uniqueCount="92">
  <si>
    <t>Приложение №1</t>
  </si>
  <si>
    <t>План реализации муниципальной программы</t>
  </si>
  <si>
    <r>
      <rPr>
        <b/>
        <sz val="11"/>
        <color theme="1"/>
        <rFont val="Times New Roman"/>
        <family val="1"/>
        <charset val="204"/>
      </rPr>
      <t xml:space="preserve">"Реализация молодежной политики в муниципальном образовании город Алексин"     </t>
    </r>
    <r>
      <rPr>
        <b/>
        <sz val="10"/>
        <color theme="1"/>
        <rFont val="Times New Roman"/>
        <family val="1"/>
        <charset val="204"/>
      </rPr>
      <t xml:space="preserve"> 
</t>
    </r>
    <r>
      <rPr>
        <sz val="10"/>
        <color theme="1"/>
        <rFont val="Times New Roman"/>
        <family val="1"/>
        <charset val="204"/>
      </rPr>
      <t xml:space="preserve">(полное наименование муниципальной программы )       </t>
    </r>
    <r>
      <rPr>
        <b/>
        <sz val="10"/>
        <color theme="1"/>
        <rFont val="Times New Roman"/>
        <family val="1"/>
        <charset val="204"/>
      </rPr>
      <t xml:space="preserve">                     </t>
    </r>
  </si>
  <si>
    <t>Описание направления реализации</t>
  </si>
  <si>
    <t>Исполнитель</t>
  </si>
  <si>
    <t>Срок реализации</t>
  </si>
  <si>
    <t>Источник финансирования</t>
  </si>
  <si>
    <t>КБК (ГРБС,Р,ПР,ЦСР)</t>
  </si>
  <si>
    <t>Объемы финансирования (рублей)</t>
  </si>
  <si>
    <t>Ожидаемый результат реализации муниципальной программы        (краткое описание)</t>
  </si>
  <si>
    <t>начало реализации</t>
  </si>
  <si>
    <t>окончание реализации</t>
  </si>
  <si>
    <t>1. Региональный проект "Развитие системы поддержки молодежи" ("Молодежь России").</t>
  </si>
  <si>
    <t xml:space="preserve">Реализация программы комплексного развития молодежной политики </t>
  </si>
  <si>
    <t xml:space="preserve"> МБУ "КЦМ "Чайка"</t>
  </si>
  <si>
    <t>01.2024</t>
  </si>
  <si>
    <t>12.2024</t>
  </si>
  <si>
    <t>Всего</t>
  </si>
  <si>
    <t>921 07 07 132ЕГ51160</t>
  </si>
  <si>
    <t>Федеральный бюджет</t>
  </si>
  <si>
    <t>Областной бюджет</t>
  </si>
  <si>
    <t>Местный бюджет</t>
  </si>
  <si>
    <t>Иные источники финансирования</t>
  </si>
  <si>
    <t>2. Региональный проект "Создание условий для успешной социализации и эффективной самореализации молодежи"</t>
  </si>
  <si>
    <t>Организация и осуществление мероприятий по работе с детьми и молодежью Тульской области</t>
  </si>
  <si>
    <t>07.2024</t>
  </si>
  <si>
    <t>12.2025</t>
  </si>
  <si>
    <t>921 07 07 13201S0590</t>
  </si>
  <si>
    <t>3. Региональный проект "Россия-страна возможностей"</t>
  </si>
  <si>
    <t>Реализация программы комплексного развития молодежной политики в субъектах Российской Федерации "Регион для молодых"</t>
  </si>
  <si>
    <t>07.2025</t>
  </si>
  <si>
    <t>921 07 07 132Ю151160</t>
  </si>
  <si>
    <t>4. Комплекс процессных мероприятий "Проведение мероприятий для молодежи"</t>
  </si>
  <si>
    <t>ВСЕГО 
по комплексу процессных мероприятий "Проведение мероприятий для молодежи"</t>
  </si>
  <si>
    <t>Комитете по культуре, молодежной политике и спорту администрации муниципального образования город Алексин</t>
  </si>
  <si>
    <t>12.2027</t>
  </si>
  <si>
    <t>921 07 07 1340128280</t>
  </si>
  <si>
    <t>День молодежи</t>
  </si>
  <si>
    <t>06.2024</t>
  </si>
  <si>
    <t>06.2025</t>
  </si>
  <si>
    <t>Семейный пикник</t>
  </si>
  <si>
    <t>Проект "Газон"</t>
  </si>
  <si>
    <t xml:space="preserve">"Юнармейские игры" </t>
  </si>
  <si>
    <t>09.2024</t>
  </si>
  <si>
    <t>10.2025</t>
  </si>
  <si>
    <t>День России</t>
  </si>
  <si>
    <t>"В армии служить почетно"</t>
  </si>
  <si>
    <t>"Живой урок истории"</t>
  </si>
  <si>
    <t>"День призывника"</t>
  </si>
  <si>
    <t>День добровольца</t>
  </si>
  <si>
    <t>День Российского Флага</t>
  </si>
  <si>
    <t>08.2024</t>
  </si>
  <si>
    <t>08.2025</t>
  </si>
  <si>
    <t>Участие в региональных мероприятиях</t>
  </si>
  <si>
    <t>04.2024</t>
  </si>
  <si>
    <t>Проведение мероприятий для молодежи</t>
  </si>
  <si>
    <t>МБУ "КЦМ "Чайка"</t>
  </si>
  <si>
    <t>01.2025</t>
  </si>
  <si>
    <t>09.2025</t>
  </si>
  <si>
    <t>Акция "Граффити Победы"</t>
  </si>
  <si>
    <t xml:space="preserve">МБУ "КЦМ "Чайка" </t>
  </si>
  <si>
    <t>04.2025</t>
  </si>
  <si>
    <t>5. Комплекс процессных мероприятий "Выплата стипендии лучшим представителям молодежи"</t>
  </si>
  <si>
    <t>Выплата стипендии лучшим представителям молодежи</t>
  </si>
  <si>
    <t>Комитете по культуре, 
молодежной политике и спорту администрации муниципального образования город Алексин</t>
  </si>
  <si>
    <t>921 07 07 1340278080</t>
  </si>
  <si>
    <t>6. Комплекс процессных мероприятий "Молодежь-будущее Алексина"</t>
  </si>
  <si>
    <t xml:space="preserve">
Расходы на обеспечение деятельности (оказание услуг) муниципальных учреждений</t>
  </si>
  <si>
    <t xml:space="preserve">
Комитете по культуре, молодежной политике и спорту администрации муниципального образования город Алексин</t>
  </si>
  <si>
    <t>12.2028</t>
  </si>
  <si>
    <t>921 07 07 1340300590</t>
  </si>
  <si>
    <t>Укрепление материально-технической базы муниципальных учреждений</t>
  </si>
  <si>
    <t>921 07 07 1340328010</t>
  </si>
  <si>
    <t>Реализация мероприятий согласно энергетическим обследованиям</t>
  </si>
  <si>
    <t>921 07 07 1340328040</t>
  </si>
  <si>
    <t>ИТОГО                                   по муниципальной программе</t>
  </si>
  <si>
    <t>Х</t>
  </si>
  <si>
    <t>*Непосредственный результат реализации муниципальной программы-описание работы, услуги, информации о мощностях объектов, введенных в результате исполнения соответствующего направления реализации либо нескольких направлений реализации.</t>
  </si>
  <si>
    <t>Местный бюджет всего:
в том числе за счет дотаций областного бюджета:</t>
  </si>
  <si>
    <t xml:space="preserve">
Увеличение доли детей и молодежи-членов детских,молодежных, патриотических объединений и волонтерского движения.</t>
  </si>
  <si>
    <t xml:space="preserve">
Обеспечение условий для успешной социализации и  эффективной самореализации молодежи.</t>
  </si>
  <si>
    <t xml:space="preserve">
Рост численности детей и молодежи, участвующих в мероприятиях патриотической, научной, творческой, культурной направленности.                       Рост количества мероприятий для детей и молодежи.</t>
  </si>
  <si>
    <t xml:space="preserve">
Повышение качества предоставления муниципальных услуг в сфере молодежной политики, создание условий для успешного развития потенциала молодежи и ее эффективной самореализации и социализации.</t>
  </si>
  <si>
    <t>Повышение эффективности энергоиспользования</t>
  </si>
  <si>
    <t>12.2026</t>
  </si>
  <si>
    <t>01.2026</t>
  </si>
  <si>
    <t>2024 год</t>
  </si>
  <si>
    <t xml:space="preserve"> 2025 год</t>
  </si>
  <si>
    <t>2026 год</t>
  </si>
  <si>
    <t xml:space="preserve"> 2027 год</t>
  </si>
  <si>
    <t xml:space="preserve"> 2028 год</t>
  </si>
  <si>
    <t xml:space="preserve">к приказу от "30" декабря 2025 г.№75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</si>
</sst>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.00"/>
    <numFmt numFmtId="165" formatCode="#\ ##0"/>
  </numFmts>
  <fonts count="7"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2" borderId="0" xfId="0" applyFont="1" applyFill="1" applyAlignment="1">
      <alignment horizontal="center" vertical="top" wrapText="1"/>
    </xf>
    <xf numFmtId="164" fontId="5" fillId="2" borderId="0" xfId="0" applyNumberFormat="1" applyFont="1" applyFill="1" applyAlignment="1">
      <alignment horizontal="center" vertical="top" wrapText="1"/>
    </xf>
    <xf numFmtId="165" fontId="6" fillId="0" borderId="0" xfId="0" applyNumberFormat="1" applyFont="1" applyAlignment="1">
      <alignment horizontal="center" vertical="top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164" fontId="6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164" fontId="1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0"/>
  <sheetViews>
    <sheetView tabSelected="1" view="pageBreakPreview" zoomScaleNormal="100" workbookViewId="0">
      <selection activeCell="J2" sqref="J2:L2"/>
    </sheetView>
  </sheetViews>
  <sheetFormatPr defaultColWidth="8.85546875" defaultRowHeight="12.75"/>
  <cols>
    <col min="1" max="1" width="15" style="2" customWidth="1"/>
    <col min="2" max="2" width="17.42578125" style="2" customWidth="1"/>
    <col min="3" max="4" width="9.7109375" style="2" customWidth="1"/>
    <col min="5" max="5" width="15.140625" style="2" customWidth="1"/>
    <col min="6" max="6" width="20" style="2" customWidth="1"/>
    <col min="7" max="8" width="13.5703125" style="2" customWidth="1"/>
    <col min="9" max="9" width="12.28515625" style="3" customWidth="1"/>
    <col min="10" max="11" width="12.42578125" style="3" customWidth="1"/>
    <col min="12" max="12" width="22.42578125" style="2" customWidth="1"/>
    <col min="13" max="13" width="1.140625" style="2" customWidth="1"/>
    <col min="14" max="14" width="18.140625" style="2" customWidth="1"/>
    <col min="15" max="15" width="17" style="2" customWidth="1"/>
    <col min="16" max="17" width="17.85546875" style="2" customWidth="1"/>
    <col min="18" max="16384" width="8.85546875" style="2"/>
  </cols>
  <sheetData>
    <row r="1" spans="1:12" ht="19.899999999999999" customHeight="1">
      <c r="A1" s="4"/>
      <c r="B1" s="4"/>
      <c r="C1" s="4"/>
      <c r="D1" s="4"/>
      <c r="E1" s="4"/>
      <c r="F1" s="4"/>
      <c r="G1" s="4"/>
      <c r="H1" s="4"/>
      <c r="I1" s="6"/>
      <c r="J1" s="7"/>
      <c r="K1" s="7"/>
      <c r="L1" s="8" t="s">
        <v>0</v>
      </c>
    </row>
    <row r="2" spans="1:12" ht="18" customHeight="1">
      <c r="A2" s="4"/>
      <c r="B2" s="4"/>
      <c r="C2" s="4"/>
      <c r="D2" s="4"/>
      <c r="E2" s="4"/>
      <c r="F2" s="4"/>
      <c r="G2" s="4"/>
      <c r="H2" s="4"/>
      <c r="I2" s="6"/>
      <c r="J2" s="19" t="s">
        <v>91</v>
      </c>
      <c r="K2" s="19"/>
      <c r="L2" s="19"/>
    </row>
    <row r="3" spans="1:12" ht="21.6" customHeight="1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30.6" customHeight="1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2" ht="18.600000000000001" customHeight="1">
      <c r="A5" s="22" t="s">
        <v>3</v>
      </c>
      <c r="B5" s="22" t="s">
        <v>4</v>
      </c>
      <c r="C5" s="22" t="s">
        <v>5</v>
      </c>
      <c r="D5" s="22"/>
      <c r="E5" s="22" t="s">
        <v>6</v>
      </c>
      <c r="F5" s="22" t="s">
        <v>7</v>
      </c>
      <c r="G5" s="22" t="s">
        <v>8</v>
      </c>
      <c r="H5" s="22"/>
      <c r="I5" s="22"/>
      <c r="J5" s="22"/>
      <c r="K5" s="22"/>
      <c r="L5" s="22" t="s">
        <v>9</v>
      </c>
    </row>
    <row r="6" spans="1:12" ht="55.15" customHeight="1">
      <c r="A6" s="22"/>
      <c r="B6" s="22"/>
      <c r="C6" s="5" t="s">
        <v>10</v>
      </c>
      <c r="D6" s="5" t="s">
        <v>11</v>
      </c>
      <c r="E6" s="22"/>
      <c r="F6" s="22"/>
      <c r="G6" s="5" t="s">
        <v>86</v>
      </c>
      <c r="H6" s="5" t="s">
        <v>87</v>
      </c>
      <c r="I6" s="23" t="s">
        <v>88</v>
      </c>
      <c r="J6" s="23" t="s">
        <v>89</v>
      </c>
      <c r="K6" s="23" t="s">
        <v>90</v>
      </c>
      <c r="L6" s="22"/>
    </row>
    <row r="7" spans="1:12">
      <c r="A7" s="5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  <c r="J7" s="5">
        <v>10</v>
      </c>
      <c r="K7" s="5">
        <v>11</v>
      </c>
      <c r="L7" s="5">
        <v>12</v>
      </c>
    </row>
    <row r="8" spans="1:12" ht="12.75" customHeight="1">
      <c r="A8" s="24" t="s">
        <v>12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5" t="s">
        <v>82</v>
      </c>
    </row>
    <row r="9" spans="1:12" ht="15" customHeight="1">
      <c r="A9" s="22" t="s">
        <v>13</v>
      </c>
      <c r="B9" s="22" t="s">
        <v>14</v>
      </c>
      <c r="C9" s="26" t="s">
        <v>15</v>
      </c>
      <c r="D9" s="26" t="s">
        <v>16</v>
      </c>
      <c r="E9" s="27" t="s">
        <v>17</v>
      </c>
      <c r="F9" s="28" t="s">
        <v>18</v>
      </c>
      <c r="G9" s="29">
        <v>908163.27</v>
      </c>
      <c r="H9" s="29">
        <f>H10+H11+H12+H13</f>
        <v>0</v>
      </c>
      <c r="I9" s="30">
        <f>I10+I11+I12+I13</f>
        <v>0</v>
      </c>
      <c r="J9" s="30">
        <f>J10+J11+J12+J13</f>
        <v>0</v>
      </c>
      <c r="K9" s="30">
        <f>K10+K11+K12+K13</f>
        <v>0</v>
      </c>
      <c r="L9" s="25"/>
    </row>
    <row r="10" spans="1:12" ht="22.5" customHeight="1">
      <c r="A10" s="22"/>
      <c r="B10" s="22"/>
      <c r="C10" s="26"/>
      <c r="D10" s="26"/>
      <c r="E10" s="31" t="s">
        <v>19</v>
      </c>
      <c r="F10" s="5" t="s">
        <v>18</v>
      </c>
      <c r="G10" s="23">
        <v>854400</v>
      </c>
      <c r="H10" s="23">
        <v>0</v>
      </c>
      <c r="I10" s="23">
        <v>0</v>
      </c>
      <c r="J10" s="23">
        <v>0</v>
      </c>
      <c r="K10" s="23">
        <v>0</v>
      </c>
      <c r="L10" s="25"/>
    </row>
    <row r="11" spans="1:12" ht="25.5" customHeight="1">
      <c r="A11" s="22"/>
      <c r="B11" s="22"/>
      <c r="C11" s="26"/>
      <c r="D11" s="26"/>
      <c r="E11" s="31" t="s">
        <v>20</v>
      </c>
      <c r="F11" s="5" t="s">
        <v>18</v>
      </c>
      <c r="G11" s="23">
        <v>35600</v>
      </c>
      <c r="H11" s="23">
        <v>0</v>
      </c>
      <c r="I11" s="23">
        <v>0</v>
      </c>
      <c r="J11" s="23">
        <v>0</v>
      </c>
      <c r="K11" s="23">
        <v>0</v>
      </c>
      <c r="L11" s="25"/>
    </row>
    <row r="12" spans="1:12" ht="15.75" customHeight="1">
      <c r="A12" s="22"/>
      <c r="B12" s="22"/>
      <c r="C12" s="26"/>
      <c r="D12" s="26"/>
      <c r="E12" s="31" t="s">
        <v>21</v>
      </c>
      <c r="F12" s="5" t="s">
        <v>18</v>
      </c>
      <c r="G12" s="23">
        <v>18163.27</v>
      </c>
      <c r="H12" s="23">
        <v>0</v>
      </c>
      <c r="I12" s="23">
        <v>0</v>
      </c>
      <c r="J12" s="23">
        <v>0</v>
      </c>
      <c r="K12" s="23">
        <v>0</v>
      </c>
      <c r="L12" s="25"/>
    </row>
    <row r="13" spans="1:12" ht="25.5">
      <c r="A13" s="22"/>
      <c r="B13" s="22"/>
      <c r="C13" s="26"/>
      <c r="D13" s="26"/>
      <c r="E13" s="31" t="s">
        <v>22</v>
      </c>
      <c r="F13" s="5" t="s">
        <v>18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25"/>
    </row>
    <row r="14" spans="1:12">
      <c r="A14" s="24" t="s">
        <v>23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5"/>
    </row>
    <row r="15" spans="1:12">
      <c r="A15" s="22" t="s">
        <v>24</v>
      </c>
      <c r="B15" s="22" t="s">
        <v>14</v>
      </c>
      <c r="C15" s="26" t="s">
        <v>25</v>
      </c>
      <c r="D15" s="26" t="s">
        <v>26</v>
      </c>
      <c r="E15" s="27" t="s">
        <v>17</v>
      </c>
      <c r="F15" s="28" t="s">
        <v>27</v>
      </c>
      <c r="G15" s="29">
        <f>SUM(G16:G19)</f>
        <v>1061233.1499999999</v>
      </c>
      <c r="H15" s="29">
        <f>H16+H17+H18+H19</f>
        <v>1065530.1000000001</v>
      </c>
      <c r="I15" s="30">
        <f>I16+I17+I18+I19</f>
        <v>0</v>
      </c>
      <c r="J15" s="30">
        <f>J16+J17+J18+J19</f>
        <v>0</v>
      </c>
      <c r="K15" s="30">
        <f>K16+K17+K18+K19</f>
        <v>0</v>
      </c>
      <c r="L15" s="25"/>
    </row>
    <row r="16" spans="1:12" ht="25.5">
      <c r="A16" s="22"/>
      <c r="B16" s="22"/>
      <c r="C16" s="26"/>
      <c r="D16" s="26"/>
      <c r="E16" s="31" t="s">
        <v>19</v>
      </c>
      <c r="F16" s="5" t="s">
        <v>27</v>
      </c>
      <c r="G16" s="32">
        <v>0</v>
      </c>
      <c r="H16" s="32">
        <v>0</v>
      </c>
      <c r="I16" s="23">
        <v>0</v>
      </c>
      <c r="J16" s="23">
        <v>0</v>
      </c>
      <c r="K16" s="23">
        <v>0</v>
      </c>
      <c r="L16" s="25"/>
    </row>
    <row r="17" spans="1:12" ht="25.5">
      <c r="A17" s="22"/>
      <c r="B17" s="22"/>
      <c r="C17" s="26"/>
      <c r="D17" s="26"/>
      <c r="E17" s="31" t="s">
        <v>20</v>
      </c>
      <c r="F17" s="5" t="s">
        <v>27</v>
      </c>
      <c r="G17" s="23">
        <v>1000000</v>
      </c>
      <c r="H17" s="23">
        <v>1000000</v>
      </c>
      <c r="I17" s="23">
        <v>0</v>
      </c>
      <c r="J17" s="23">
        <v>0</v>
      </c>
      <c r="K17" s="23">
        <v>0</v>
      </c>
      <c r="L17" s="25"/>
    </row>
    <row r="18" spans="1:12">
      <c r="A18" s="22"/>
      <c r="B18" s="22"/>
      <c r="C18" s="26"/>
      <c r="D18" s="26"/>
      <c r="E18" s="31" t="s">
        <v>21</v>
      </c>
      <c r="F18" s="5" t="s">
        <v>27</v>
      </c>
      <c r="G18" s="23">
        <v>61233.15</v>
      </c>
      <c r="H18" s="23">
        <v>65530.1</v>
      </c>
      <c r="I18" s="23">
        <v>0</v>
      </c>
      <c r="J18" s="23">
        <v>0</v>
      </c>
      <c r="K18" s="23">
        <v>0</v>
      </c>
      <c r="L18" s="25"/>
    </row>
    <row r="19" spans="1:12" ht="25.5">
      <c r="A19" s="22"/>
      <c r="B19" s="22"/>
      <c r="C19" s="26"/>
      <c r="D19" s="26"/>
      <c r="E19" s="31" t="s">
        <v>22</v>
      </c>
      <c r="F19" s="5" t="s">
        <v>27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25"/>
    </row>
    <row r="20" spans="1:12">
      <c r="A20" s="24" t="s">
        <v>28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5"/>
    </row>
    <row r="21" spans="1:12" ht="31.5" customHeight="1">
      <c r="A21" s="22" t="s">
        <v>29</v>
      </c>
      <c r="B21" s="22" t="s">
        <v>14</v>
      </c>
      <c r="C21" s="26" t="s">
        <v>30</v>
      </c>
      <c r="D21" s="26" t="s">
        <v>26</v>
      </c>
      <c r="E21" s="27" t="s">
        <v>17</v>
      </c>
      <c r="F21" s="33" t="s">
        <v>31</v>
      </c>
      <c r="G21" s="29">
        <f>SUM(G22:G25)</f>
        <v>0</v>
      </c>
      <c r="H21" s="29">
        <f>H22+H23+H24+H25</f>
        <v>765306.12</v>
      </c>
      <c r="I21" s="30">
        <f>I22+I23+I24+I25</f>
        <v>0</v>
      </c>
      <c r="J21" s="30">
        <f>J22+J23+J24+J25</f>
        <v>0</v>
      </c>
      <c r="K21" s="30">
        <f>K22+K23+K24+K25</f>
        <v>0</v>
      </c>
      <c r="L21" s="25"/>
    </row>
    <row r="22" spans="1:12" ht="26.25" customHeight="1">
      <c r="A22" s="22"/>
      <c r="B22" s="22"/>
      <c r="C22" s="26"/>
      <c r="D22" s="26"/>
      <c r="E22" s="31" t="s">
        <v>19</v>
      </c>
      <c r="F22" s="34" t="s">
        <v>31</v>
      </c>
      <c r="G22" s="32">
        <v>0</v>
      </c>
      <c r="H22" s="32">
        <v>720000</v>
      </c>
      <c r="I22" s="23">
        <v>0</v>
      </c>
      <c r="J22" s="23">
        <v>0</v>
      </c>
      <c r="K22" s="23">
        <v>0</v>
      </c>
      <c r="L22" s="25"/>
    </row>
    <row r="23" spans="1:12" ht="24" customHeight="1">
      <c r="A23" s="22"/>
      <c r="B23" s="22"/>
      <c r="C23" s="26"/>
      <c r="D23" s="26"/>
      <c r="E23" s="31" t="s">
        <v>20</v>
      </c>
      <c r="F23" s="34" t="s">
        <v>31</v>
      </c>
      <c r="G23" s="23">
        <v>0</v>
      </c>
      <c r="H23" s="23">
        <v>30000</v>
      </c>
      <c r="I23" s="23">
        <v>0</v>
      </c>
      <c r="J23" s="23">
        <v>0</v>
      </c>
      <c r="K23" s="23">
        <v>0</v>
      </c>
      <c r="L23" s="25"/>
    </row>
    <row r="24" spans="1:12" ht="28.5" customHeight="1">
      <c r="A24" s="22"/>
      <c r="B24" s="22"/>
      <c r="C24" s="26"/>
      <c r="D24" s="26"/>
      <c r="E24" s="31" t="s">
        <v>21</v>
      </c>
      <c r="F24" s="34" t="s">
        <v>31</v>
      </c>
      <c r="G24" s="23">
        <v>0</v>
      </c>
      <c r="H24" s="23">
        <v>15306.12</v>
      </c>
      <c r="I24" s="23">
        <v>0</v>
      </c>
      <c r="J24" s="23">
        <v>0</v>
      </c>
      <c r="K24" s="23">
        <v>0</v>
      </c>
      <c r="L24" s="25"/>
    </row>
    <row r="25" spans="1:12" ht="31.5" customHeight="1">
      <c r="A25" s="22"/>
      <c r="B25" s="22"/>
      <c r="C25" s="26"/>
      <c r="D25" s="26"/>
      <c r="E25" s="31" t="s">
        <v>22</v>
      </c>
      <c r="F25" s="34" t="s">
        <v>31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25"/>
    </row>
    <row r="26" spans="1:12" ht="16.899999999999999" customHeight="1">
      <c r="A26" s="24" t="s">
        <v>32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5" t="s">
        <v>81</v>
      </c>
    </row>
    <row r="27" spans="1:12" ht="13.5" customHeight="1">
      <c r="A27" s="35" t="s">
        <v>33</v>
      </c>
      <c r="B27" s="36" t="s">
        <v>34</v>
      </c>
      <c r="C27" s="26" t="s">
        <v>15</v>
      </c>
      <c r="D27" s="26" t="s">
        <v>69</v>
      </c>
      <c r="E27" s="27" t="s">
        <v>17</v>
      </c>
      <c r="F27" s="37" t="s">
        <v>36</v>
      </c>
      <c r="G27" s="13">
        <f t="shared" ref="G27:K27" si="0">G28+G29+G30+G31</f>
        <v>222800</v>
      </c>
      <c r="H27" s="13">
        <f t="shared" si="0"/>
        <v>420100</v>
      </c>
      <c r="I27" s="13">
        <f t="shared" si="0"/>
        <v>699900</v>
      </c>
      <c r="J27" s="13">
        <f t="shared" si="0"/>
        <v>725300</v>
      </c>
      <c r="K27" s="13">
        <f t="shared" si="0"/>
        <v>747900</v>
      </c>
      <c r="L27" s="25"/>
    </row>
    <row r="28" spans="1:12" ht="24" customHeight="1">
      <c r="A28" s="35"/>
      <c r="B28" s="36"/>
      <c r="C28" s="26"/>
      <c r="D28" s="26"/>
      <c r="E28" s="31" t="s">
        <v>19</v>
      </c>
      <c r="F28" s="38" t="s">
        <v>36</v>
      </c>
      <c r="G28" s="14">
        <f t="shared" ref="G28:H29" si="1">G33+G38+G43+G48+G53+G58+G63+G68+G73+G78+G83+G88</f>
        <v>0</v>
      </c>
      <c r="H28" s="14">
        <f t="shared" si="1"/>
        <v>0</v>
      </c>
      <c r="I28" s="14">
        <v>0</v>
      </c>
      <c r="J28" s="14">
        <v>0</v>
      </c>
      <c r="K28" s="14">
        <v>0</v>
      </c>
      <c r="L28" s="25"/>
    </row>
    <row r="29" spans="1:12" ht="27.75" customHeight="1">
      <c r="A29" s="35"/>
      <c r="B29" s="36"/>
      <c r="C29" s="26"/>
      <c r="D29" s="26"/>
      <c r="E29" s="31" t="s">
        <v>20</v>
      </c>
      <c r="F29" s="38" t="s">
        <v>36</v>
      </c>
      <c r="G29" s="14">
        <f t="shared" si="1"/>
        <v>0</v>
      </c>
      <c r="H29" s="14">
        <f t="shared" si="1"/>
        <v>0</v>
      </c>
      <c r="I29" s="14">
        <v>0</v>
      </c>
      <c r="J29" s="14">
        <v>0</v>
      </c>
      <c r="K29" s="14">
        <v>0</v>
      </c>
      <c r="L29" s="25"/>
    </row>
    <row r="30" spans="1:12" ht="29.25" customHeight="1">
      <c r="A30" s="35"/>
      <c r="B30" s="36"/>
      <c r="C30" s="26"/>
      <c r="D30" s="26"/>
      <c r="E30" s="31" t="s">
        <v>21</v>
      </c>
      <c r="F30" s="38" t="s">
        <v>36</v>
      </c>
      <c r="G30" s="14">
        <f t="shared" ref="G30:K30" si="2">G35+G40+G45+G50+G55+G60+G65+G70+G75+G80+G85+G90</f>
        <v>222800</v>
      </c>
      <c r="H30" s="14">
        <f>H32+H37+H42+H47+H52+H57+H62+H67+H72+H77+H82+H87</f>
        <v>420100</v>
      </c>
      <c r="I30" s="14">
        <f t="shared" si="2"/>
        <v>699900</v>
      </c>
      <c r="J30" s="14">
        <f>J35+J40+J45+J50+J55+J60+J75+J80+J85+J90</f>
        <v>725300</v>
      </c>
      <c r="K30" s="14">
        <f t="shared" si="2"/>
        <v>747900</v>
      </c>
      <c r="L30" s="25"/>
    </row>
    <row r="31" spans="1:12" ht="27" customHeight="1">
      <c r="A31" s="35"/>
      <c r="B31" s="36"/>
      <c r="C31" s="26"/>
      <c r="D31" s="26"/>
      <c r="E31" s="31" t="s">
        <v>22</v>
      </c>
      <c r="F31" s="38" t="s">
        <v>36</v>
      </c>
      <c r="G31" s="14">
        <v>0</v>
      </c>
      <c r="H31" s="14">
        <f>H36+H41+H46+H51+H56+H61+H66+H71+H76+H81+H86+H91</f>
        <v>0</v>
      </c>
      <c r="I31" s="14">
        <v>0</v>
      </c>
      <c r="J31" s="14">
        <v>0</v>
      </c>
      <c r="K31" s="14">
        <v>0</v>
      </c>
      <c r="L31" s="25"/>
    </row>
    <row r="32" spans="1:12" ht="18" customHeight="1">
      <c r="A32" s="39" t="s">
        <v>37</v>
      </c>
      <c r="B32" s="36" t="s">
        <v>34</v>
      </c>
      <c r="C32" s="40" t="s">
        <v>38</v>
      </c>
      <c r="D32" s="40" t="s">
        <v>39</v>
      </c>
      <c r="E32" s="27" t="s">
        <v>17</v>
      </c>
      <c r="F32" s="23" t="s">
        <v>36</v>
      </c>
      <c r="G32" s="13">
        <f t="shared" ref="G32:K32" si="3">G33+G34+G35+G36</f>
        <v>18877</v>
      </c>
      <c r="H32" s="13">
        <f t="shared" si="3"/>
        <v>35600</v>
      </c>
      <c r="I32" s="13">
        <f t="shared" si="3"/>
        <v>40000</v>
      </c>
      <c r="J32" s="13">
        <f t="shared" si="3"/>
        <v>44000</v>
      </c>
      <c r="K32" s="13">
        <f t="shared" si="3"/>
        <v>47000</v>
      </c>
      <c r="L32" s="25"/>
    </row>
    <row r="33" spans="1:12" ht="18" customHeight="1">
      <c r="A33" s="39"/>
      <c r="B33" s="36"/>
      <c r="C33" s="40"/>
      <c r="D33" s="40"/>
      <c r="E33" s="31" t="s">
        <v>19</v>
      </c>
      <c r="F33" s="23" t="s">
        <v>36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25"/>
    </row>
    <row r="34" spans="1:12" ht="18" customHeight="1">
      <c r="A34" s="39"/>
      <c r="B34" s="36"/>
      <c r="C34" s="40"/>
      <c r="D34" s="40"/>
      <c r="E34" s="31" t="s">
        <v>20</v>
      </c>
      <c r="F34" s="23" t="s">
        <v>36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25"/>
    </row>
    <row r="35" spans="1:12" ht="18" customHeight="1">
      <c r="A35" s="39"/>
      <c r="B35" s="36"/>
      <c r="C35" s="40"/>
      <c r="D35" s="40"/>
      <c r="E35" s="31" t="s">
        <v>21</v>
      </c>
      <c r="F35" s="23" t="s">
        <v>36</v>
      </c>
      <c r="G35" s="14">
        <v>18877</v>
      </c>
      <c r="H35" s="14">
        <v>35600</v>
      </c>
      <c r="I35" s="14">
        <v>40000</v>
      </c>
      <c r="J35" s="14">
        <v>44000</v>
      </c>
      <c r="K35" s="14">
        <v>47000</v>
      </c>
      <c r="L35" s="25"/>
    </row>
    <row r="36" spans="1:12" ht="27" customHeight="1">
      <c r="A36" s="39"/>
      <c r="B36" s="36"/>
      <c r="C36" s="40"/>
      <c r="D36" s="40"/>
      <c r="E36" s="31" t="s">
        <v>22</v>
      </c>
      <c r="F36" s="23" t="s">
        <v>36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25"/>
    </row>
    <row r="37" spans="1:12" ht="18" customHeight="1">
      <c r="A37" s="39" t="s">
        <v>40</v>
      </c>
      <c r="B37" s="36" t="s">
        <v>34</v>
      </c>
      <c r="C37" s="40" t="s">
        <v>25</v>
      </c>
      <c r="D37" s="40" t="s">
        <v>30</v>
      </c>
      <c r="E37" s="27" t="s">
        <v>17</v>
      </c>
      <c r="F37" s="23" t="s">
        <v>36</v>
      </c>
      <c r="G37" s="13">
        <f t="shared" ref="G37:K37" si="4">G38+G39+G40+G41</f>
        <v>1633</v>
      </c>
      <c r="H37" s="13">
        <f t="shared" si="4"/>
        <v>9324</v>
      </c>
      <c r="I37" s="13">
        <f t="shared" si="4"/>
        <v>14000</v>
      </c>
      <c r="J37" s="13">
        <f t="shared" si="4"/>
        <v>17000</v>
      </c>
      <c r="K37" s="13">
        <f t="shared" si="4"/>
        <v>21000</v>
      </c>
      <c r="L37" s="25"/>
    </row>
    <row r="38" spans="1:12" ht="18" customHeight="1">
      <c r="A38" s="39"/>
      <c r="B38" s="36"/>
      <c r="C38" s="40"/>
      <c r="D38" s="40"/>
      <c r="E38" s="31" t="s">
        <v>19</v>
      </c>
      <c r="F38" s="23" t="s">
        <v>36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25"/>
    </row>
    <row r="39" spans="1:12" ht="18" customHeight="1">
      <c r="A39" s="39"/>
      <c r="B39" s="36"/>
      <c r="C39" s="40"/>
      <c r="D39" s="40"/>
      <c r="E39" s="31" t="s">
        <v>20</v>
      </c>
      <c r="F39" s="23" t="s">
        <v>36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25"/>
    </row>
    <row r="40" spans="1:12" ht="18" customHeight="1">
      <c r="A40" s="39"/>
      <c r="B40" s="36"/>
      <c r="C40" s="40"/>
      <c r="D40" s="40"/>
      <c r="E40" s="31" t="s">
        <v>21</v>
      </c>
      <c r="F40" s="23" t="s">
        <v>36</v>
      </c>
      <c r="G40" s="14">
        <v>1633</v>
      </c>
      <c r="H40" s="14">
        <v>9324</v>
      </c>
      <c r="I40" s="14">
        <v>14000</v>
      </c>
      <c r="J40" s="14">
        <v>17000</v>
      </c>
      <c r="K40" s="14">
        <v>21000</v>
      </c>
      <c r="L40" s="25"/>
    </row>
    <row r="41" spans="1:12" ht="28.15" customHeight="1">
      <c r="A41" s="39"/>
      <c r="B41" s="36"/>
      <c r="C41" s="40"/>
      <c r="D41" s="40"/>
      <c r="E41" s="31" t="s">
        <v>22</v>
      </c>
      <c r="F41" s="23" t="s">
        <v>36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25"/>
    </row>
    <row r="42" spans="1:12" ht="18" customHeight="1">
      <c r="A42" s="39" t="s">
        <v>41</v>
      </c>
      <c r="B42" s="36" t="s">
        <v>34</v>
      </c>
      <c r="C42" s="40" t="s">
        <v>25</v>
      </c>
      <c r="D42" s="40" t="s">
        <v>30</v>
      </c>
      <c r="E42" s="27" t="s">
        <v>17</v>
      </c>
      <c r="F42" s="23" t="s">
        <v>36</v>
      </c>
      <c r="G42" s="13">
        <f t="shared" ref="G42:K42" si="5">G43+G44+G45+G46</f>
        <v>12755</v>
      </c>
      <c r="H42" s="13">
        <f t="shared" si="5"/>
        <v>20300</v>
      </c>
      <c r="I42" s="13">
        <f t="shared" si="5"/>
        <v>24000</v>
      </c>
      <c r="J42" s="13">
        <f t="shared" si="5"/>
        <v>31000</v>
      </c>
      <c r="K42" s="13">
        <f t="shared" si="5"/>
        <v>35000</v>
      </c>
      <c r="L42" s="25"/>
    </row>
    <row r="43" spans="1:12" ht="18" customHeight="1">
      <c r="A43" s="39"/>
      <c r="B43" s="36"/>
      <c r="C43" s="40"/>
      <c r="D43" s="40"/>
      <c r="E43" s="31" t="s">
        <v>19</v>
      </c>
      <c r="F43" s="23" t="s">
        <v>36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25"/>
    </row>
    <row r="44" spans="1:12" ht="18" customHeight="1">
      <c r="A44" s="39"/>
      <c r="B44" s="36"/>
      <c r="C44" s="40"/>
      <c r="D44" s="40"/>
      <c r="E44" s="31" t="s">
        <v>20</v>
      </c>
      <c r="F44" s="23" t="s">
        <v>36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25"/>
    </row>
    <row r="45" spans="1:12" ht="18" customHeight="1">
      <c r="A45" s="39"/>
      <c r="B45" s="36"/>
      <c r="C45" s="40"/>
      <c r="D45" s="40"/>
      <c r="E45" s="31" t="s">
        <v>21</v>
      </c>
      <c r="F45" s="23" t="s">
        <v>36</v>
      </c>
      <c r="G45" s="14">
        <v>12755</v>
      </c>
      <c r="H45" s="14">
        <v>20300</v>
      </c>
      <c r="I45" s="14">
        <v>24000</v>
      </c>
      <c r="J45" s="14">
        <v>31000</v>
      </c>
      <c r="K45" s="14">
        <v>35000</v>
      </c>
      <c r="L45" s="25"/>
    </row>
    <row r="46" spans="1:12" ht="28.15" customHeight="1">
      <c r="A46" s="39"/>
      <c r="B46" s="36"/>
      <c r="C46" s="40"/>
      <c r="D46" s="40"/>
      <c r="E46" s="31" t="s">
        <v>22</v>
      </c>
      <c r="F46" s="23" t="s">
        <v>36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25"/>
    </row>
    <row r="47" spans="1:12" ht="18" customHeight="1">
      <c r="A47" s="39" t="s">
        <v>42</v>
      </c>
      <c r="B47" s="36" t="s">
        <v>34</v>
      </c>
      <c r="C47" s="40" t="s">
        <v>43</v>
      </c>
      <c r="D47" s="40" t="s">
        <v>44</v>
      </c>
      <c r="E47" s="27" t="s">
        <v>17</v>
      </c>
      <c r="F47" s="23" t="s">
        <v>36</v>
      </c>
      <c r="G47" s="13">
        <f t="shared" ref="G47:K47" si="6">G48+G49+G50+G51</f>
        <v>1837</v>
      </c>
      <c r="H47" s="13">
        <f t="shared" si="6"/>
        <v>2293</v>
      </c>
      <c r="I47" s="13">
        <f t="shared" si="6"/>
        <v>9000</v>
      </c>
      <c r="J47" s="13">
        <f t="shared" si="6"/>
        <v>11000</v>
      </c>
      <c r="K47" s="13">
        <f t="shared" si="6"/>
        <v>14000</v>
      </c>
      <c r="L47" s="25"/>
    </row>
    <row r="48" spans="1:12" ht="18" customHeight="1">
      <c r="A48" s="39"/>
      <c r="B48" s="36"/>
      <c r="C48" s="40"/>
      <c r="D48" s="40"/>
      <c r="E48" s="31" t="s">
        <v>19</v>
      </c>
      <c r="F48" s="23" t="s">
        <v>36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25"/>
    </row>
    <row r="49" spans="1:12" ht="18" customHeight="1">
      <c r="A49" s="39"/>
      <c r="B49" s="36"/>
      <c r="C49" s="40"/>
      <c r="D49" s="40"/>
      <c r="E49" s="31" t="s">
        <v>20</v>
      </c>
      <c r="F49" s="23" t="s">
        <v>36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25"/>
    </row>
    <row r="50" spans="1:12" ht="18" customHeight="1">
      <c r="A50" s="39"/>
      <c r="B50" s="36"/>
      <c r="C50" s="40"/>
      <c r="D50" s="40"/>
      <c r="E50" s="31" t="s">
        <v>21</v>
      </c>
      <c r="F50" s="23" t="s">
        <v>36</v>
      </c>
      <c r="G50" s="14">
        <v>1837</v>
      </c>
      <c r="H50" s="14">
        <v>2293</v>
      </c>
      <c r="I50" s="14">
        <v>9000</v>
      </c>
      <c r="J50" s="14">
        <v>11000</v>
      </c>
      <c r="K50" s="14">
        <v>14000</v>
      </c>
      <c r="L50" s="25"/>
    </row>
    <row r="51" spans="1:12" ht="28.9" customHeight="1">
      <c r="A51" s="39"/>
      <c r="B51" s="36"/>
      <c r="C51" s="40"/>
      <c r="D51" s="40"/>
      <c r="E51" s="31" t="s">
        <v>22</v>
      </c>
      <c r="F51" s="23" t="s">
        <v>36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25"/>
    </row>
    <row r="52" spans="1:12" ht="18" customHeight="1">
      <c r="A52" s="39" t="s">
        <v>45</v>
      </c>
      <c r="B52" s="36" t="s">
        <v>34</v>
      </c>
      <c r="C52" s="40" t="s">
        <v>38</v>
      </c>
      <c r="D52" s="40" t="s">
        <v>39</v>
      </c>
      <c r="E52" s="27" t="s">
        <v>17</v>
      </c>
      <c r="F52" s="23" t="s">
        <v>36</v>
      </c>
      <c r="G52" s="13">
        <f t="shared" ref="G52:K52" si="7">G53+G54+G55+G56</f>
        <v>1224</v>
      </c>
      <c r="H52" s="13">
        <f t="shared" si="7"/>
        <v>3117</v>
      </c>
      <c r="I52" s="13">
        <f t="shared" si="7"/>
        <v>6000</v>
      </c>
      <c r="J52" s="13">
        <f t="shared" si="7"/>
        <v>9000</v>
      </c>
      <c r="K52" s="13">
        <f t="shared" si="7"/>
        <v>11000</v>
      </c>
      <c r="L52" s="25"/>
    </row>
    <row r="53" spans="1:12" ht="18" customHeight="1">
      <c r="A53" s="39"/>
      <c r="B53" s="36"/>
      <c r="C53" s="40"/>
      <c r="D53" s="40"/>
      <c r="E53" s="31" t="s">
        <v>19</v>
      </c>
      <c r="F53" s="23" t="s">
        <v>36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25"/>
    </row>
    <row r="54" spans="1:12" ht="18" customHeight="1">
      <c r="A54" s="39"/>
      <c r="B54" s="36"/>
      <c r="C54" s="40"/>
      <c r="D54" s="40"/>
      <c r="E54" s="31" t="s">
        <v>20</v>
      </c>
      <c r="F54" s="23" t="s">
        <v>36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25"/>
    </row>
    <row r="55" spans="1:12" ht="18" customHeight="1">
      <c r="A55" s="39"/>
      <c r="B55" s="36"/>
      <c r="C55" s="40"/>
      <c r="D55" s="40"/>
      <c r="E55" s="31" t="s">
        <v>21</v>
      </c>
      <c r="F55" s="23" t="s">
        <v>36</v>
      </c>
      <c r="G55" s="14">
        <v>1224</v>
      </c>
      <c r="H55" s="14">
        <v>3117</v>
      </c>
      <c r="I55" s="14">
        <v>6000</v>
      </c>
      <c r="J55" s="14">
        <v>9000</v>
      </c>
      <c r="K55" s="14">
        <v>11000</v>
      </c>
      <c r="L55" s="25"/>
    </row>
    <row r="56" spans="1:12" ht="26.45" customHeight="1">
      <c r="A56" s="39"/>
      <c r="B56" s="36"/>
      <c r="C56" s="40"/>
      <c r="D56" s="40"/>
      <c r="E56" s="31" t="s">
        <v>22</v>
      </c>
      <c r="F56" s="23" t="s">
        <v>36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25"/>
    </row>
    <row r="57" spans="1:12" ht="26.45" customHeight="1">
      <c r="A57" s="39" t="s">
        <v>46</v>
      </c>
      <c r="B57" s="36" t="s">
        <v>34</v>
      </c>
      <c r="C57" s="40" t="s">
        <v>38</v>
      </c>
      <c r="D57" s="40" t="s">
        <v>39</v>
      </c>
      <c r="E57" s="27" t="s">
        <v>17</v>
      </c>
      <c r="F57" s="23" t="s">
        <v>36</v>
      </c>
      <c r="G57" s="13">
        <f>G58+G59+G61+G60</f>
        <v>5001</v>
      </c>
      <c r="H57" s="13">
        <f>H58+H59+H60+H61</f>
        <v>6366</v>
      </c>
      <c r="I57" s="13">
        <v>0</v>
      </c>
      <c r="J57" s="13">
        <v>0</v>
      </c>
      <c r="K57" s="13">
        <v>0</v>
      </c>
      <c r="L57" s="25"/>
    </row>
    <row r="58" spans="1:12" ht="26.45" customHeight="1">
      <c r="A58" s="39"/>
      <c r="B58" s="36"/>
      <c r="C58" s="40"/>
      <c r="D58" s="40"/>
      <c r="E58" s="31" t="s">
        <v>19</v>
      </c>
      <c r="F58" s="23" t="s">
        <v>36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25"/>
    </row>
    <row r="59" spans="1:12" ht="26.45" customHeight="1">
      <c r="A59" s="39"/>
      <c r="B59" s="36"/>
      <c r="C59" s="40"/>
      <c r="D59" s="40"/>
      <c r="E59" s="31" t="s">
        <v>20</v>
      </c>
      <c r="F59" s="23" t="s">
        <v>36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25"/>
    </row>
    <row r="60" spans="1:12" ht="26.45" customHeight="1">
      <c r="A60" s="39"/>
      <c r="B60" s="36"/>
      <c r="C60" s="40"/>
      <c r="D60" s="40"/>
      <c r="E60" s="31" t="s">
        <v>21</v>
      </c>
      <c r="F60" s="23" t="s">
        <v>36</v>
      </c>
      <c r="G60" s="14">
        <v>5001</v>
      </c>
      <c r="H60" s="14">
        <v>6366</v>
      </c>
      <c r="I60" s="14">
        <v>9000</v>
      </c>
      <c r="J60" s="14">
        <v>13000</v>
      </c>
      <c r="K60" s="14">
        <v>16000</v>
      </c>
      <c r="L60" s="25"/>
    </row>
    <row r="61" spans="1:12" ht="26.45" customHeight="1">
      <c r="A61" s="39"/>
      <c r="B61" s="36"/>
      <c r="C61" s="40"/>
      <c r="D61" s="40"/>
      <c r="E61" s="31" t="s">
        <v>22</v>
      </c>
      <c r="F61" s="23" t="s">
        <v>36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25"/>
    </row>
    <row r="62" spans="1:12" ht="26.45" customHeight="1">
      <c r="A62" s="39" t="s">
        <v>47</v>
      </c>
      <c r="B62" s="36" t="s">
        <v>34</v>
      </c>
      <c r="C62" s="40" t="s">
        <v>39</v>
      </c>
      <c r="D62" s="40" t="s">
        <v>39</v>
      </c>
      <c r="E62" s="27" t="s">
        <v>17</v>
      </c>
      <c r="F62" s="23" t="s">
        <v>36</v>
      </c>
      <c r="G62" s="13">
        <f t="shared" ref="G62:K62" si="8">G63+G64+G65+G66</f>
        <v>0</v>
      </c>
      <c r="H62" s="13">
        <f t="shared" si="8"/>
        <v>15000</v>
      </c>
      <c r="I62" s="13">
        <f t="shared" si="8"/>
        <v>21000</v>
      </c>
      <c r="J62" s="13">
        <f t="shared" si="8"/>
        <v>23000</v>
      </c>
      <c r="K62" s="13">
        <f t="shared" si="8"/>
        <v>27000</v>
      </c>
      <c r="L62" s="25"/>
    </row>
    <row r="63" spans="1:12" ht="26.45" customHeight="1">
      <c r="A63" s="39"/>
      <c r="B63" s="36"/>
      <c r="C63" s="40"/>
      <c r="D63" s="40"/>
      <c r="E63" s="31" t="s">
        <v>19</v>
      </c>
      <c r="F63" s="23" t="s">
        <v>36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25"/>
    </row>
    <row r="64" spans="1:12" ht="26.45" customHeight="1">
      <c r="A64" s="39"/>
      <c r="B64" s="36"/>
      <c r="C64" s="40"/>
      <c r="D64" s="40"/>
      <c r="E64" s="31" t="s">
        <v>20</v>
      </c>
      <c r="F64" s="23" t="s">
        <v>36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25"/>
    </row>
    <row r="65" spans="1:12" ht="26.45" customHeight="1">
      <c r="A65" s="39"/>
      <c r="B65" s="36"/>
      <c r="C65" s="40"/>
      <c r="D65" s="40"/>
      <c r="E65" s="31" t="s">
        <v>21</v>
      </c>
      <c r="F65" s="23" t="s">
        <v>36</v>
      </c>
      <c r="G65" s="14">
        <v>0</v>
      </c>
      <c r="H65" s="14">
        <v>15000</v>
      </c>
      <c r="I65" s="14">
        <v>21000</v>
      </c>
      <c r="J65" s="14">
        <v>23000</v>
      </c>
      <c r="K65" s="14">
        <v>27000</v>
      </c>
      <c r="L65" s="25"/>
    </row>
    <row r="66" spans="1:12" ht="26.45" customHeight="1">
      <c r="A66" s="39"/>
      <c r="B66" s="36"/>
      <c r="C66" s="40"/>
      <c r="D66" s="40"/>
      <c r="E66" s="31" t="s">
        <v>22</v>
      </c>
      <c r="F66" s="23" t="s">
        <v>36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25"/>
    </row>
    <row r="67" spans="1:12" ht="26.45" customHeight="1">
      <c r="A67" s="39" t="s">
        <v>48</v>
      </c>
      <c r="B67" s="36" t="s">
        <v>34</v>
      </c>
      <c r="C67" s="40" t="s">
        <v>39</v>
      </c>
      <c r="D67" s="40" t="s">
        <v>39</v>
      </c>
      <c r="E67" s="27" t="s">
        <v>17</v>
      </c>
      <c r="F67" s="23" t="s">
        <v>36</v>
      </c>
      <c r="G67" s="13">
        <f>G68+G69+G70+G71</f>
        <v>0</v>
      </c>
      <c r="H67" s="13">
        <f>H68+H69+H70+H71</f>
        <v>6080</v>
      </c>
      <c r="I67" s="13">
        <f>I68+I70+I71</f>
        <v>13000</v>
      </c>
      <c r="J67" s="13">
        <f>J68+J69+J70+J71</f>
        <v>14000</v>
      </c>
      <c r="K67" s="13">
        <f>K68+K70+K71</f>
        <v>14000</v>
      </c>
      <c r="L67" s="25"/>
    </row>
    <row r="68" spans="1:12" ht="26.45" customHeight="1">
      <c r="A68" s="39"/>
      <c r="B68" s="36"/>
      <c r="C68" s="40"/>
      <c r="D68" s="40"/>
      <c r="E68" s="31" t="s">
        <v>19</v>
      </c>
      <c r="F68" s="23" t="s">
        <v>36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25"/>
    </row>
    <row r="69" spans="1:12" ht="26.45" customHeight="1">
      <c r="A69" s="39"/>
      <c r="B69" s="36"/>
      <c r="C69" s="40"/>
      <c r="D69" s="40"/>
      <c r="E69" s="31" t="s">
        <v>20</v>
      </c>
      <c r="F69" s="23" t="s">
        <v>36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25"/>
    </row>
    <row r="70" spans="1:12" ht="26.45" customHeight="1">
      <c r="A70" s="39"/>
      <c r="B70" s="36"/>
      <c r="C70" s="40"/>
      <c r="D70" s="40"/>
      <c r="E70" s="31" t="s">
        <v>21</v>
      </c>
      <c r="F70" s="23" t="s">
        <v>36</v>
      </c>
      <c r="G70" s="14">
        <v>0</v>
      </c>
      <c r="H70" s="14">
        <v>6080</v>
      </c>
      <c r="I70" s="14">
        <v>13000</v>
      </c>
      <c r="J70" s="14">
        <v>14000</v>
      </c>
      <c r="K70" s="14">
        <v>14000</v>
      </c>
      <c r="L70" s="25"/>
    </row>
    <row r="71" spans="1:12" ht="26.45" customHeight="1">
      <c r="A71" s="39"/>
      <c r="B71" s="36"/>
      <c r="C71" s="40"/>
      <c r="D71" s="40"/>
      <c r="E71" s="31" t="s">
        <v>22</v>
      </c>
      <c r="F71" s="23" t="s">
        <v>36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25"/>
    </row>
    <row r="72" spans="1:12" ht="26.45" customHeight="1">
      <c r="A72" s="39" t="s">
        <v>49</v>
      </c>
      <c r="B72" s="36" t="s">
        <v>34</v>
      </c>
      <c r="C72" s="40" t="s">
        <v>38</v>
      </c>
      <c r="D72" s="40" t="s">
        <v>39</v>
      </c>
      <c r="E72" s="27" t="s">
        <v>17</v>
      </c>
      <c r="F72" s="23" t="s">
        <v>36</v>
      </c>
      <c r="G72" s="13">
        <f>G73+G74+G75+G76</f>
        <v>5000</v>
      </c>
      <c r="H72" s="13">
        <f>H73+H75+H76</f>
        <v>7800</v>
      </c>
      <c r="I72" s="13">
        <v>0</v>
      </c>
      <c r="J72" s="13">
        <v>0</v>
      </c>
      <c r="K72" s="13">
        <v>0</v>
      </c>
      <c r="L72" s="25"/>
    </row>
    <row r="73" spans="1:12" ht="26.45" customHeight="1">
      <c r="A73" s="39"/>
      <c r="B73" s="36"/>
      <c r="C73" s="40"/>
      <c r="D73" s="40"/>
      <c r="E73" s="31" t="s">
        <v>19</v>
      </c>
      <c r="F73" s="23" t="s">
        <v>36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25"/>
    </row>
    <row r="74" spans="1:12" ht="26.45" customHeight="1">
      <c r="A74" s="39"/>
      <c r="B74" s="36"/>
      <c r="C74" s="40"/>
      <c r="D74" s="40"/>
      <c r="E74" s="31" t="s">
        <v>20</v>
      </c>
      <c r="F74" s="23" t="s">
        <v>36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25"/>
    </row>
    <row r="75" spans="1:12" ht="26.45" customHeight="1">
      <c r="A75" s="39"/>
      <c r="B75" s="36"/>
      <c r="C75" s="40"/>
      <c r="D75" s="40"/>
      <c r="E75" s="31" t="s">
        <v>21</v>
      </c>
      <c r="F75" s="23" t="s">
        <v>36</v>
      </c>
      <c r="G75" s="14">
        <v>5000</v>
      </c>
      <c r="H75" s="14">
        <v>7800</v>
      </c>
      <c r="I75" s="14">
        <v>14000</v>
      </c>
      <c r="J75" s="14">
        <v>17000</v>
      </c>
      <c r="K75" s="14">
        <v>17000</v>
      </c>
      <c r="L75" s="25"/>
    </row>
    <row r="76" spans="1:12" ht="26.45" customHeight="1">
      <c r="A76" s="39"/>
      <c r="B76" s="36"/>
      <c r="C76" s="40"/>
      <c r="D76" s="40"/>
      <c r="E76" s="31" t="s">
        <v>22</v>
      </c>
      <c r="F76" s="23" t="s">
        <v>36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25"/>
    </row>
    <row r="77" spans="1:12" ht="18" customHeight="1">
      <c r="A77" s="39" t="s">
        <v>50</v>
      </c>
      <c r="B77" s="36" t="s">
        <v>34</v>
      </c>
      <c r="C77" s="40" t="s">
        <v>51</v>
      </c>
      <c r="D77" s="40" t="s">
        <v>52</v>
      </c>
      <c r="E77" s="27" t="s">
        <v>17</v>
      </c>
      <c r="F77" s="23" t="s">
        <v>36</v>
      </c>
      <c r="G77" s="13">
        <f t="shared" ref="G77:K77" si="9">G78+G79+G80+G81</f>
        <v>1224</v>
      </c>
      <c r="H77" s="13">
        <f t="shared" si="9"/>
        <v>2220</v>
      </c>
      <c r="I77" s="13">
        <f t="shared" si="9"/>
        <v>5500</v>
      </c>
      <c r="J77" s="13">
        <f t="shared" si="9"/>
        <v>7000</v>
      </c>
      <c r="K77" s="13">
        <f t="shared" si="9"/>
        <v>7000</v>
      </c>
      <c r="L77" s="25"/>
    </row>
    <row r="78" spans="1:12" ht="18" customHeight="1">
      <c r="A78" s="39"/>
      <c r="B78" s="36"/>
      <c r="C78" s="40"/>
      <c r="D78" s="40"/>
      <c r="E78" s="31" t="s">
        <v>19</v>
      </c>
      <c r="F78" s="23" t="s">
        <v>36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25"/>
    </row>
    <row r="79" spans="1:12" ht="18" customHeight="1">
      <c r="A79" s="39"/>
      <c r="B79" s="36"/>
      <c r="C79" s="40"/>
      <c r="D79" s="40"/>
      <c r="E79" s="31" t="s">
        <v>20</v>
      </c>
      <c r="F79" s="23" t="s">
        <v>36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25"/>
    </row>
    <row r="80" spans="1:12" ht="18" customHeight="1">
      <c r="A80" s="39"/>
      <c r="B80" s="36"/>
      <c r="C80" s="40"/>
      <c r="D80" s="40"/>
      <c r="E80" s="31" t="s">
        <v>21</v>
      </c>
      <c r="F80" s="23" t="s">
        <v>36</v>
      </c>
      <c r="G80" s="14">
        <v>1224</v>
      </c>
      <c r="H80" s="14">
        <v>2220</v>
      </c>
      <c r="I80" s="14">
        <v>5500</v>
      </c>
      <c r="J80" s="14">
        <v>7000</v>
      </c>
      <c r="K80" s="14">
        <v>7000</v>
      </c>
      <c r="L80" s="25"/>
    </row>
    <row r="81" spans="1:17" ht="27.6" customHeight="1">
      <c r="A81" s="39"/>
      <c r="B81" s="36"/>
      <c r="C81" s="40"/>
      <c r="D81" s="40"/>
      <c r="E81" s="31" t="s">
        <v>22</v>
      </c>
      <c r="F81" s="23" t="s">
        <v>36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25"/>
    </row>
    <row r="82" spans="1:17" ht="18" customHeight="1">
      <c r="A82" s="39" t="s">
        <v>53</v>
      </c>
      <c r="B82" s="36" t="s">
        <v>34</v>
      </c>
      <c r="C82" s="40" t="s">
        <v>54</v>
      </c>
      <c r="D82" s="40" t="s">
        <v>26</v>
      </c>
      <c r="E82" s="27" t="s">
        <v>17</v>
      </c>
      <c r="F82" s="23" t="s">
        <v>36</v>
      </c>
      <c r="G82" s="13">
        <f t="shared" ref="G82:K82" si="10">G83+G84+G85+G86</f>
        <v>2449</v>
      </c>
      <c r="H82" s="13">
        <f t="shared" si="10"/>
        <v>32000</v>
      </c>
      <c r="I82" s="13">
        <f t="shared" si="10"/>
        <v>35500</v>
      </c>
      <c r="J82" s="13">
        <f t="shared" si="10"/>
        <v>37000</v>
      </c>
      <c r="K82" s="13">
        <f t="shared" si="10"/>
        <v>37000</v>
      </c>
      <c r="L82" s="25"/>
    </row>
    <row r="83" spans="1:17" ht="18" customHeight="1">
      <c r="A83" s="39"/>
      <c r="B83" s="36"/>
      <c r="C83" s="40"/>
      <c r="D83" s="40"/>
      <c r="E83" s="31" t="s">
        <v>19</v>
      </c>
      <c r="F83" s="23" t="s">
        <v>36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25"/>
    </row>
    <row r="84" spans="1:17" ht="18" customHeight="1">
      <c r="A84" s="39"/>
      <c r="B84" s="36"/>
      <c r="C84" s="40"/>
      <c r="D84" s="40"/>
      <c r="E84" s="31" t="s">
        <v>20</v>
      </c>
      <c r="F84" s="23" t="s">
        <v>36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25"/>
    </row>
    <row r="85" spans="1:17" ht="18" customHeight="1">
      <c r="A85" s="39"/>
      <c r="B85" s="36"/>
      <c r="C85" s="40"/>
      <c r="D85" s="40"/>
      <c r="E85" s="31" t="s">
        <v>21</v>
      </c>
      <c r="F85" s="23" t="s">
        <v>36</v>
      </c>
      <c r="G85" s="14">
        <v>2449</v>
      </c>
      <c r="H85" s="14">
        <v>32000</v>
      </c>
      <c r="I85" s="14">
        <v>35500</v>
      </c>
      <c r="J85" s="14">
        <v>37000</v>
      </c>
      <c r="K85" s="14">
        <v>37000</v>
      </c>
      <c r="L85" s="25"/>
      <c r="N85" s="9"/>
      <c r="O85" s="9"/>
      <c r="P85" s="9"/>
      <c r="Q85" s="9"/>
    </row>
    <row r="86" spans="1:17" ht="26.45" customHeight="1">
      <c r="A86" s="39"/>
      <c r="B86" s="36"/>
      <c r="C86" s="40"/>
      <c r="D86" s="40"/>
      <c r="E86" s="31" t="s">
        <v>22</v>
      </c>
      <c r="F86" s="23" t="s">
        <v>36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25"/>
      <c r="N86" s="9"/>
      <c r="O86" s="9"/>
      <c r="P86" s="9"/>
      <c r="Q86" s="9"/>
    </row>
    <row r="87" spans="1:17" ht="21" customHeight="1">
      <c r="A87" s="36" t="s">
        <v>55</v>
      </c>
      <c r="B87" s="36" t="s">
        <v>34</v>
      </c>
      <c r="C87" s="41" t="s">
        <v>15</v>
      </c>
      <c r="D87" s="41" t="s">
        <v>35</v>
      </c>
      <c r="E87" s="42" t="s">
        <v>17</v>
      </c>
      <c r="F87" s="38" t="s">
        <v>36</v>
      </c>
      <c r="G87" s="43">
        <f t="shared" ref="G87:K87" si="11">G88+G89+G90+G91</f>
        <v>172800</v>
      </c>
      <c r="H87" s="43">
        <f t="shared" si="11"/>
        <v>280000</v>
      </c>
      <c r="I87" s="43">
        <f t="shared" si="11"/>
        <v>508900</v>
      </c>
      <c r="J87" s="43">
        <f t="shared" si="11"/>
        <v>539300</v>
      </c>
      <c r="K87" s="43">
        <f t="shared" si="11"/>
        <v>501900</v>
      </c>
      <c r="L87" s="25"/>
      <c r="N87" s="9"/>
      <c r="O87" s="10"/>
      <c r="P87" s="10"/>
      <c r="Q87" s="9"/>
    </row>
    <row r="88" spans="1:17" ht="18.600000000000001" customHeight="1">
      <c r="A88" s="36"/>
      <c r="B88" s="36"/>
      <c r="C88" s="41"/>
      <c r="D88" s="41"/>
      <c r="E88" s="44" t="s">
        <v>19</v>
      </c>
      <c r="F88" s="38" t="s">
        <v>36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25"/>
      <c r="N88" s="9"/>
      <c r="O88" s="9"/>
      <c r="P88" s="9"/>
      <c r="Q88" s="9"/>
    </row>
    <row r="89" spans="1:17" ht="18" customHeight="1">
      <c r="A89" s="36"/>
      <c r="B89" s="36"/>
      <c r="C89" s="41"/>
      <c r="D89" s="41"/>
      <c r="E89" s="44" t="s">
        <v>20</v>
      </c>
      <c r="F89" s="38" t="s">
        <v>36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25"/>
      <c r="N89" s="9"/>
      <c r="O89" s="9"/>
      <c r="P89" s="9"/>
      <c r="Q89" s="9"/>
    </row>
    <row r="90" spans="1:17" ht="19.899999999999999" customHeight="1">
      <c r="A90" s="36"/>
      <c r="B90" s="36"/>
      <c r="C90" s="41"/>
      <c r="D90" s="41"/>
      <c r="E90" s="44" t="s">
        <v>21</v>
      </c>
      <c r="F90" s="38" t="s">
        <v>36</v>
      </c>
      <c r="G90" s="12">
        <v>172800</v>
      </c>
      <c r="H90" s="12">
        <v>280000</v>
      </c>
      <c r="I90" s="14">
        <v>508900</v>
      </c>
      <c r="J90" s="12">
        <v>539300</v>
      </c>
      <c r="K90" s="12">
        <v>501900</v>
      </c>
      <c r="L90" s="25"/>
      <c r="N90" s="9"/>
      <c r="O90" s="10"/>
      <c r="P90" s="10"/>
      <c r="Q90" s="9"/>
    </row>
    <row r="91" spans="1:17" ht="26.45" customHeight="1">
      <c r="A91" s="36"/>
      <c r="B91" s="36"/>
      <c r="C91" s="41"/>
      <c r="D91" s="41"/>
      <c r="E91" s="44" t="s">
        <v>22</v>
      </c>
      <c r="F91" s="38" t="s">
        <v>36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25"/>
      <c r="N91" s="9"/>
      <c r="O91" s="9"/>
      <c r="P91" s="9"/>
      <c r="Q91" s="9"/>
    </row>
    <row r="92" spans="1:17" ht="12.75" customHeight="1">
      <c r="A92" s="24" t="s">
        <v>33</v>
      </c>
      <c r="B92" s="39" t="s">
        <v>56</v>
      </c>
      <c r="C92" s="26" t="s">
        <v>57</v>
      </c>
      <c r="D92" s="26" t="s">
        <v>69</v>
      </c>
      <c r="E92" s="27" t="s">
        <v>17</v>
      </c>
      <c r="F92" s="37" t="s">
        <v>36</v>
      </c>
      <c r="G92" s="43">
        <f t="shared" ref="G92:K92" si="12">G93+G94+G95+G96</f>
        <v>0</v>
      </c>
      <c r="H92" s="13">
        <f t="shared" si="12"/>
        <v>455207.33999999997</v>
      </c>
      <c r="I92" s="13">
        <f t="shared" si="12"/>
        <v>2113100</v>
      </c>
      <c r="J92" s="13">
        <f t="shared" si="12"/>
        <v>1830000</v>
      </c>
      <c r="K92" s="13">
        <f t="shared" si="12"/>
        <v>1830000</v>
      </c>
      <c r="L92" s="25"/>
      <c r="N92" s="9"/>
      <c r="O92" s="9"/>
      <c r="P92" s="9"/>
      <c r="Q92" s="9"/>
    </row>
    <row r="93" spans="1:17" ht="23.25" customHeight="1">
      <c r="A93" s="24"/>
      <c r="B93" s="39"/>
      <c r="C93" s="26"/>
      <c r="D93" s="26"/>
      <c r="E93" s="31" t="s">
        <v>19</v>
      </c>
      <c r="F93" s="23" t="s">
        <v>36</v>
      </c>
      <c r="G93" s="14">
        <v>0</v>
      </c>
      <c r="H93" s="14">
        <f>H103+H108+H113+H118</f>
        <v>0</v>
      </c>
      <c r="I93" s="14">
        <v>0</v>
      </c>
      <c r="J93" s="14">
        <v>0</v>
      </c>
      <c r="K93" s="14">
        <v>0</v>
      </c>
      <c r="L93" s="25"/>
      <c r="N93" s="9"/>
      <c r="O93" s="9"/>
      <c r="P93" s="9"/>
      <c r="Q93" s="9"/>
    </row>
    <row r="94" spans="1:17" ht="23.25" customHeight="1">
      <c r="A94" s="24"/>
      <c r="B94" s="39"/>
      <c r="C94" s="26"/>
      <c r="D94" s="26"/>
      <c r="E94" s="31" t="s">
        <v>20</v>
      </c>
      <c r="F94" s="23" t="s">
        <v>36</v>
      </c>
      <c r="G94" s="14">
        <v>0</v>
      </c>
      <c r="H94" s="14">
        <f>H104+H109+H114+H119</f>
        <v>0</v>
      </c>
      <c r="I94" s="14">
        <v>0</v>
      </c>
      <c r="J94" s="14">
        <v>0</v>
      </c>
      <c r="K94" s="14">
        <v>0</v>
      </c>
      <c r="L94" s="25"/>
      <c r="N94" s="9"/>
      <c r="O94" s="9"/>
      <c r="P94" s="9"/>
      <c r="Q94" s="9"/>
    </row>
    <row r="95" spans="1:17" ht="15" customHeight="1">
      <c r="A95" s="24"/>
      <c r="B95" s="39"/>
      <c r="C95" s="26"/>
      <c r="D95" s="26"/>
      <c r="E95" s="31" t="s">
        <v>21</v>
      </c>
      <c r="F95" s="23" t="s">
        <v>36</v>
      </c>
      <c r="G95" s="14">
        <f>G102+G107+G112+G117</f>
        <v>0</v>
      </c>
      <c r="H95" s="14">
        <f>H97+H102+H107+H112+H117+H122</f>
        <v>455207.33999999997</v>
      </c>
      <c r="I95" s="14">
        <f t="shared" ref="I95:K95" si="13">I100+I105+I110+I115+I120+I125</f>
        <v>2113100</v>
      </c>
      <c r="J95" s="14">
        <f t="shared" si="13"/>
        <v>1830000</v>
      </c>
      <c r="K95" s="14">
        <f t="shared" si="13"/>
        <v>1830000</v>
      </c>
      <c r="L95" s="25"/>
      <c r="N95" s="9"/>
      <c r="O95" s="9"/>
      <c r="P95" s="9"/>
      <c r="Q95" s="9"/>
    </row>
    <row r="96" spans="1:17" ht="24" customHeight="1">
      <c r="A96" s="24"/>
      <c r="B96" s="39"/>
      <c r="C96" s="26"/>
      <c r="D96" s="26"/>
      <c r="E96" s="31" t="s">
        <v>22</v>
      </c>
      <c r="F96" s="23" t="s">
        <v>36</v>
      </c>
      <c r="G96" s="14">
        <v>0</v>
      </c>
      <c r="H96" s="14">
        <f>H106+H111+H116+H121</f>
        <v>0</v>
      </c>
      <c r="I96" s="14">
        <v>0</v>
      </c>
      <c r="J96" s="14">
        <v>0</v>
      </c>
      <c r="K96" s="14">
        <v>0</v>
      </c>
      <c r="L96" s="25"/>
      <c r="N96" s="9"/>
      <c r="O96" s="9"/>
      <c r="P96" s="9"/>
      <c r="Q96" s="9"/>
    </row>
    <row r="97" spans="1:17" ht="26.45" hidden="1" customHeight="1">
      <c r="A97" s="39" t="s">
        <v>37</v>
      </c>
      <c r="B97" s="39" t="s">
        <v>56</v>
      </c>
      <c r="C97" s="40" t="s">
        <v>39</v>
      </c>
      <c r="D97" s="40" t="s">
        <v>39</v>
      </c>
      <c r="E97" s="27" t="s">
        <v>17</v>
      </c>
      <c r="F97" s="23" t="s">
        <v>36</v>
      </c>
      <c r="G97" s="29">
        <f>G98+G99+G100+G101</f>
        <v>0</v>
      </c>
      <c r="H97" s="29">
        <f>H98+H99+H100+H101</f>
        <v>19207</v>
      </c>
      <c r="I97" s="29">
        <v>90000</v>
      </c>
      <c r="J97" s="29">
        <v>90000</v>
      </c>
      <c r="K97" s="29">
        <v>90000</v>
      </c>
      <c r="L97" s="25"/>
      <c r="N97" s="9"/>
      <c r="O97" s="9"/>
      <c r="P97" s="9"/>
      <c r="Q97" s="9"/>
    </row>
    <row r="98" spans="1:17" ht="26.45" hidden="1" customHeight="1">
      <c r="A98" s="39"/>
      <c r="B98" s="39"/>
      <c r="C98" s="40"/>
      <c r="D98" s="40"/>
      <c r="E98" s="31" t="s">
        <v>19</v>
      </c>
      <c r="F98" s="23" t="s">
        <v>36</v>
      </c>
      <c r="G98" s="23">
        <v>0</v>
      </c>
      <c r="H98" s="23">
        <v>0</v>
      </c>
      <c r="I98" s="23">
        <v>0</v>
      </c>
      <c r="J98" s="23">
        <v>0</v>
      </c>
      <c r="K98" s="23">
        <v>0</v>
      </c>
      <c r="L98" s="25"/>
      <c r="N98" s="9"/>
      <c r="O98" s="9"/>
      <c r="P98" s="9"/>
      <c r="Q98" s="9"/>
    </row>
    <row r="99" spans="1:17" ht="26.45" hidden="1" customHeight="1">
      <c r="A99" s="39"/>
      <c r="B99" s="39"/>
      <c r="C99" s="40"/>
      <c r="D99" s="40"/>
      <c r="E99" s="31" t="s">
        <v>20</v>
      </c>
      <c r="F99" s="23" t="s">
        <v>36</v>
      </c>
      <c r="G99" s="23">
        <v>0</v>
      </c>
      <c r="H99" s="23">
        <v>0</v>
      </c>
      <c r="I99" s="23">
        <v>0</v>
      </c>
      <c r="J99" s="23">
        <v>0</v>
      </c>
      <c r="K99" s="23">
        <v>0</v>
      </c>
      <c r="L99" s="25"/>
      <c r="N99" s="9"/>
      <c r="O99" s="9"/>
      <c r="P99" s="9"/>
      <c r="Q99" s="9"/>
    </row>
    <row r="100" spans="1:17" ht="26.45" hidden="1" customHeight="1">
      <c r="A100" s="39"/>
      <c r="B100" s="39"/>
      <c r="C100" s="40"/>
      <c r="D100" s="40"/>
      <c r="E100" s="31" t="s">
        <v>21</v>
      </c>
      <c r="F100" s="23" t="s">
        <v>36</v>
      </c>
      <c r="G100" s="23">
        <v>0</v>
      </c>
      <c r="H100" s="23">
        <v>19207</v>
      </c>
      <c r="I100" s="23">
        <v>400000</v>
      </c>
      <c r="J100" s="23">
        <v>300000</v>
      </c>
      <c r="K100" s="23">
        <v>300000</v>
      </c>
      <c r="L100" s="25"/>
      <c r="N100" s="9"/>
      <c r="O100" s="9"/>
      <c r="P100" s="9"/>
      <c r="Q100" s="9"/>
    </row>
    <row r="101" spans="1:17" ht="26.45" hidden="1" customHeight="1">
      <c r="A101" s="39"/>
      <c r="B101" s="39"/>
      <c r="C101" s="40"/>
      <c r="D101" s="40"/>
      <c r="E101" s="31" t="s">
        <v>22</v>
      </c>
      <c r="F101" s="23" t="s">
        <v>36</v>
      </c>
      <c r="G101" s="23">
        <v>0</v>
      </c>
      <c r="H101" s="23">
        <v>0</v>
      </c>
      <c r="I101" s="23">
        <v>0</v>
      </c>
      <c r="J101" s="23">
        <v>0</v>
      </c>
      <c r="K101" s="23">
        <v>0</v>
      </c>
      <c r="L101" s="25"/>
      <c r="N101" s="9"/>
      <c r="O101" s="9"/>
      <c r="P101" s="9"/>
      <c r="Q101" s="9"/>
    </row>
    <row r="102" spans="1:17" ht="26.45" hidden="1" customHeight="1">
      <c r="A102" s="39" t="s">
        <v>41</v>
      </c>
      <c r="B102" s="39" t="s">
        <v>56</v>
      </c>
      <c r="C102" s="40" t="s">
        <v>30</v>
      </c>
      <c r="D102" s="40" t="s">
        <v>30</v>
      </c>
      <c r="E102" s="27" t="s">
        <v>17</v>
      </c>
      <c r="F102" s="23" t="s">
        <v>36</v>
      </c>
      <c r="G102" s="37">
        <f>G103+G104+G105+G106</f>
        <v>0</v>
      </c>
      <c r="H102" s="29">
        <f>H103+H104+H105+H106</f>
        <v>195500</v>
      </c>
      <c r="I102" s="29">
        <f t="shared" ref="I102:K102" si="14">I105</f>
        <v>593000</v>
      </c>
      <c r="J102" s="29">
        <f t="shared" si="14"/>
        <v>509900</v>
      </c>
      <c r="K102" s="29">
        <f t="shared" si="14"/>
        <v>509900</v>
      </c>
      <c r="L102" s="25"/>
      <c r="N102" s="9"/>
      <c r="O102" s="9"/>
      <c r="P102" s="9"/>
      <c r="Q102" s="9"/>
    </row>
    <row r="103" spans="1:17" ht="26.45" hidden="1" customHeight="1">
      <c r="A103" s="39"/>
      <c r="B103" s="39"/>
      <c r="C103" s="40"/>
      <c r="D103" s="40"/>
      <c r="E103" s="31" t="s">
        <v>19</v>
      </c>
      <c r="F103" s="23" t="s">
        <v>36</v>
      </c>
      <c r="G103" s="23">
        <v>0</v>
      </c>
      <c r="H103" s="23">
        <v>0</v>
      </c>
      <c r="I103" s="23">
        <v>0</v>
      </c>
      <c r="J103" s="23">
        <v>0</v>
      </c>
      <c r="K103" s="23">
        <v>0</v>
      </c>
      <c r="L103" s="25"/>
      <c r="N103" s="9"/>
      <c r="O103" s="9"/>
      <c r="P103" s="9"/>
      <c r="Q103" s="9"/>
    </row>
    <row r="104" spans="1:17" ht="26.45" hidden="1" customHeight="1">
      <c r="A104" s="39"/>
      <c r="B104" s="39"/>
      <c r="C104" s="40"/>
      <c r="D104" s="40"/>
      <c r="E104" s="31" t="s">
        <v>20</v>
      </c>
      <c r="F104" s="23" t="s">
        <v>36</v>
      </c>
      <c r="G104" s="23">
        <v>0</v>
      </c>
      <c r="H104" s="23">
        <v>0</v>
      </c>
      <c r="I104" s="23">
        <v>0</v>
      </c>
      <c r="J104" s="23">
        <v>0</v>
      </c>
      <c r="K104" s="23">
        <v>0</v>
      </c>
      <c r="L104" s="25"/>
      <c r="N104" s="9"/>
      <c r="O104" s="9"/>
      <c r="P104" s="9"/>
      <c r="Q104" s="9"/>
    </row>
    <row r="105" spans="1:17" ht="26.45" hidden="1" customHeight="1">
      <c r="A105" s="39"/>
      <c r="B105" s="39"/>
      <c r="C105" s="40"/>
      <c r="D105" s="40"/>
      <c r="E105" s="31" t="s">
        <v>21</v>
      </c>
      <c r="F105" s="23" t="s">
        <v>36</v>
      </c>
      <c r="G105" s="23">
        <v>0</v>
      </c>
      <c r="H105" s="23">
        <v>195500</v>
      </c>
      <c r="I105" s="23">
        <v>593000</v>
      </c>
      <c r="J105" s="23">
        <v>509900</v>
      </c>
      <c r="K105" s="23">
        <v>509900</v>
      </c>
      <c r="L105" s="25"/>
      <c r="N105" s="9"/>
      <c r="O105" s="9"/>
      <c r="P105" s="9"/>
      <c r="Q105" s="9"/>
    </row>
    <row r="106" spans="1:17" ht="26.45" hidden="1" customHeight="1">
      <c r="A106" s="39"/>
      <c r="B106" s="39"/>
      <c r="C106" s="40"/>
      <c r="D106" s="40"/>
      <c r="E106" s="31" t="s">
        <v>22</v>
      </c>
      <c r="F106" s="23" t="s">
        <v>36</v>
      </c>
      <c r="G106" s="23">
        <v>0</v>
      </c>
      <c r="H106" s="23">
        <v>0</v>
      </c>
      <c r="I106" s="23">
        <v>0</v>
      </c>
      <c r="J106" s="23">
        <v>0</v>
      </c>
      <c r="K106" s="23">
        <v>0</v>
      </c>
      <c r="L106" s="25"/>
      <c r="N106" s="9"/>
      <c r="O106" s="9"/>
      <c r="P106" s="9"/>
      <c r="Q106" s="9"/>
    </row>
    <row r="107" spans="1:17" ht="26.45" hidden="1" customHeight="1">
      <c r="A107" s="39" t="s">
        <v>40</v>
      </c>
      <c r="B107" s="39" t="s">
        <v>56</v>
      </c>
      <c r="C107" s="40" t="s">
        <v>30</v>
      </c>
      <c r="D107" s="40" t="s">
        <v>30</v>
      </c>
      <c r="E107" s="27" t="s">
        <v>17</v>
      </c>
      <c r="F107" s="23" t="s">
        <v>36</v>
      </c>
      <c r="G107" s="29">
        <f t="shared" ref="G107:K107" si="15">G108+G109+G110+G111</f>
        <v>0</v>
      </c>
      <c r="H107" s="29">
        <f t="shared" si="15"/>
        <v>169000</v>
      </c>
      <c r="I107" s="29">
        <f t="shared" si="15"/>
        <v>393100</v>
      </c>
      <c r="J107" s="29">
        <f t="shared" si="15"/>
        <v>393100</v>
      </c>
      <c r="K107" s="29">
        <f t="shared" si="15"/>
        <v>393100</v>
      </c>
      <c r="L107" s="25"/>
      <c r="N107" s="9"/>
      <c r="O107" s="9"/>
      <c r="P107" s="9"/>
      <c r="Q107" s="9"/>
    </row>
    <row r="108" spans="1:17" ht="26.45" hidden="1" customHeight="1">
      <c r="A108" s="39"/>
      <c r="B108" s="39"/>
      <c r="C108" s="40"/>
      <c r="D108" s="40"/>
      <c r="E108" s="31" t="s">
        <v>19</v>
      </c>
      <c r="F108" s="23" t="s">
        <v>36</v>
      </c>
      <c r="G108" s="23">
        <v>0</v>
      </c>
      <c r="H108" s="23">
        <v>0</v>
      </c>
      <c r="I108" s="23">
        <v>0</v>
      </c>
      <c r="J108" s="23">
        <v>0</v>
      </c>
      <c r="K108" s="23">
        <v>0</v>
      </c>
      <c r="L108" s="25"/>
      <c r="N108" s="9"/>
      <c r="O108" s="9"/>
      <c r="P108" s="9"/>
      <c r="Q108" s="9"/>
    </row>
    <row r="109" spans="1:17" ht="26.45" hidden="1" customHeight="1">
      <c r="A109" s="39"/>
      <c r="B109" s="39"/>
      <c r="C109" s="40"/>
      <c r="D109" s="40"/>
      <c r="E109" s="31" t="s">
        <v>20</v>
      </c>
      <c r="F109" s="23" t="s">
        <v>36</v>
      </c>
      <c r="G109" s="23">
        <v>0</v>
      </c>
      <c r="H109" s="23">
        <v>0</v>
      </c>
      <c r="I109" s="23">
        <v>0</v>
      </c>
      <c r="J109" s="23">
        <v>0</v>
      </c>
      <c r="K109" s="23">
        <v>0</v>
      </c>
      <c r="L109" s="25"/>
      <c r="N109" s="9"/>
      <c r="O109" s="9"/>
      <c r="P109" s="9"/>
      <c r="Q109" s="9"/>
    </row>
    <row r="110" spans="1:17" ht="26.45" hidden="1" customHeight="1">
      <c r="A110" s="39"/>
      <c r="B110" s="39"/>
      <c r="C110" s="40"/>
      <c r="D110" s="40"/>
      <c r="E110" s="31" t="s">
        <v>21</v>
      </c>
      <c r="F110" s="23" t="s">
        <v>36</v>
      </c>
      <c r="G110" s="23">
        <v>0</v>
      </c>
      <c r="H110" s="23">
        <v>169000</v>
      </c>
      <c r="I110" s="23">
        <v>393100</v>
      </c>
      <c r="J110" s="23">
        <v>393100</v>
      </c>
      <c r="K110" s="23">
        <v>393100</v>
      </c>
      <c r="L110" s="25"/>
      <c r="N110" s="9"/>
      <c r="O110" s="9"/>
      <c r="P110" s="9"/>
      <c r="Q110" s="9"/>
    </row>
    <row r="111" spans="1:17" ht="26.45" hidden="1" customHeight="1">
      <c r="A111" s="39"/>
      <c r="B111" s="39"/>
      <c r="C111" s="40"/>
      <c r="D111" s="40"/>
      <c r="E111" s="31" t="s">
        <v>22</v>
      </c>
      <c r="F111" s="23" t="s">
        <v>36</v>
      </c>
      <c r="G111" s="23">
        <v>0</v>
      </c>
      <c r="H111" s="23">
        <v>0</v>
      </c>
      <c r="I111" s="23">
        <v>0</v>
      </c>
      <c r="J111" s="23">
        <v>0</v>
      </c>
      <c r="K111" s="23">
        <v>0</v>
      </c>
      <c r="L111" s="25"/>
      <c r="N111" s="9"/>
      <c r="O111" s="9"/>
      <c r="P111" s="9"/>
      <c r="Q111" s="9"/>
    </row>
    <row r="112" spans="1:17" ht="26.45" hidden="1" customHeight="1">
      <c r="A112" s="39" t="s">
        <v>42</v>
      </c>
      <c r="B112" s="39" t="s">
        <v>56</v>
      </c>
      <c r="C112" s="40" t="s">
        <v>58</v>
      </c>
      <c r="D112" s="40" t="s">
        <v>44</v>
      </c>
      <c r="E112" s="27" t="s">
        <v>17</v>
      </c>
      <c r="F112" s="23" t="s">
        <v>36</v>
      </c>
      <c r="G112" s="29">
        <f t="shared" ref="G112:K112" si="16">G113+G114+G115+G116</f>
        <v>0</v>
      </c>
      <c r="H112" s="29">
        <f t="shared" si="16"/>
        <v>40500.339999999997</v>
      </c>
      <c r="I112" s="29">
        <f t="shared" si="16"/>
        <v>340000</v>
      </c>
      <c r="J112" s="29">
        <f t="shared" si="16"/>
        <v>340000</v>
      </c>
      <c r="K112" s="29">
        <f t="shared" si="16"/>
        <v>340000</v>
      </c>
      <c r="L112" s="25"/>
      <c r="N112" s="9"/>
      <c r="O112" s="9"/>
      <c r="P112" s="9"/>
      <c r="Q112" s="9"/>
    </row>
    <row r="113" spans="1:17" ht="26.45" hidden="1" customHeight="1">
      <c r="A113" s="39"/>
      <c r="B113" s="39"/>
      <c r="C113" s="40"/>
      <c r="D113" s="40"/>
      <c r="E113" s="31" t="s">
        <v>19</v>
      </c>
      <c r="F113" s="23" t="s">
        <v>36</v>
      </c>
      <c r="G113" s="23">
        <v>0</v>
      </c>
      <c r="H113" s="23">
        <v>0</v>
      </c>
      <c r="I113" s="23">
        <v>0</v>
      </c>
      <c r="J113" s="23">
        <v>0</v>
      </c>
      <c r="K113" s="23">
        <v>0</v>
      </c>
      <c r="L113" s="25"/>
      <c r="N113" s="9"/>
      <c r="O113" s="9"/>
      <c r="P113" s="9"/>
      <c r="Q113" s="9"/>
    </row>
    <row r="114" spans="1:17" ht="26.45" hidden="1" customHeight="1">
      <c r="A114" s="39"/>
      <c r="B114" s="39"/>
      <c r="C114" s="40"/>
      <c r="D114" s="40"/>
      <c r="E114" s="31" t="s">
        <v>20</v>
      </c>
      <c r="F114" s="23" t="s">
        <v>36</v>
      </c>
      <c r="G114" s="23">
        <v>0</v>
      </c>
      <c r="H114" s="23">
        <v>0</v>
      </c>
      <c r="I114" s="23">
        <v>0</v>
      </c>
      <c r="J114" s="23">
        <v>0</v>
      </c>
      <c r="K114" s="23">
        <v>0</v>
      </c>
      <c r="L114" s="25"/>
      <c r="N114" s="9"/>
      <c r="O114" s="9"/>
      <c r="P114" s="9"/>
      <c r="Q114" s="9"/>
    </row>
    <row r="115" spans="1:17" ht="26.45" hidden="1" customHeight="1">
      <c r="A115" s="39"/>
      <c r="B115" s="39"/>
      <c r="C115" s="40"/>
      <c r="D115" s="40"/>
      <c r="E115" s="31" t="s">
        <v>21</v>
      </c>
      <c r="F115" s="23" t="s">
        <v>36</v>
      </c>
      <c r="G115" s="23">
        <v>0</v>
      </c>
      <c r="H115" s="23">
        <v>40500.339999999997</v>
      </c>
      <c r="I115" s="23">
        <v>340000</v>
      </c>
      <c r="J115" s="23">
        <v>340000</v>
      </c>
      <c r="K115" s="23">
        <v>340000</v>
      </c>
      <c r="L115" s="25"/>
      <c r="N115" s="9"/>
      <c r="O115" s="9"/>
      <c r="P115" s="9"/>
      <c r="Q115" s="9"/>
    </row>
    <row r="116" spans="1:17" ht="26.45" hidden="1" customHeight="1">
      <c r="A116" s="39"/>
      <c r="B116" s="39"/>
      <c r="C116" s="40"/>
      <c r="D116" s="40"/>
      <c r="E116" s="31" t="s">
        <v>22</v>
      </c>
      <c r="F116" s="23" t="s">
        <v>36</v>
      </c>
      <c r="G116" s="23">
        <v>0</v>
      </c>
      <c r="H116" s="23">
        <v>0</v>
      </c>
      <c r="I116" s="23">
        <v>0</v>
      </c>
      <c r="J116" s="23">
        <v>0</v>
      </c>
      <c r="K116" s="23">
        <v>0</v>
      </c>
      <c r="L116" s="25"/>
      <c r="N116" s="9"/>
      <c r="O116" s="9"/>
      <c r="P116" s="9"/>
      <c r="Q116" s="9"/>
    </row>
    <row r="117" spans="1:17" ht="26.45" hidden="1" customHeight="1">
      <c r="A117" s="39" t="s">
        <v>59</v>
      </c>
      <c r="B117" s="39" t="s">
        <v>60</v>
      </c>
      <c r="C117" s="40" t="s">
        <v>61</v>
      </c>
      <c r="D117" s="40" t="s">
        <v>26</v>
      </c>
      <c r="E117" s="27" t="s">
        <v>17</v>
      </c>
      <c r="F117" s="23" t="s">
        <v>36</v>
      </c>
      <c r="G117" s="29">
        <f t="shared" ref="G117:K117" si="17">G118+G119+G120+G121</f>
        <v>0</v>
      </c>
      <c r="H117" s="29">
        <f t="shared" si="17"/>
        <v>11000</v>
      </c>
      <c r="I117" s="29">
        <f t="shared" si="17"/>
        <v>87000</v>
      </c>
      <c r="J117" s="29">
        <f t="shared" si="17"/>
        <v>87000</v>
      </c>
      <c r="K117" s="29">
        <f t="shared" si="17"/>
        <v>87000</v>
      </c>
      <c r="L117" s="25"/>
      <c r="N117" s="9"/>
      <c r="O117" s="9"/>
      <c r="P117" s="9"/>
      <c r="Q117" s="9"/>
    </row>
    <row r="118" spans="1:17" ht="26.45" hidden="1" customHeight="1">
      <c r="A118" s="39"/>
      <c r="B118" s="39"/>
      <c r="C118" s="40"/>
      <c r="D118" s="40"/>
      <c r="E118" s="31" t="s">
        <v>19</v>
      </c>
      <c r="F118" s="23" t="s">
        <v>36</v>
      </c>
      <c r="G118" s="23">
        <v>0</v>
      </c>
      <c r="H118" s="23">
        <v>0</v>
      </c>
      <c r="I118" s="23">
        <v>0</v>
      </c>
      <c r="J118" s="23">
        <v>0</v>
      </c>
      <c r="K118" s="23">
        <v>0</v>
      </c>
      <c r="L118" s="25"/>
      <c r="N118" s="9"/>
      <c r="O118" s="9"/>
      <c r="P118" s="9"/>
      <c r="Q118" s="9"/>
    </row>
    <row r="119" spans="1:17" ht="26.45" hidden="1" customHeight="1">
      <c r="A119" s="39"/>
      <c r="B119" s="39"/>
      <c r="C119" s="40"/>
      <c r="D119" s="40"/>
      <c r="E119" s="31" t="s">
        <v>20</v>
      </c>
      <c r="F119" s="23" t="s">
        <v>36</v>
      </c>
      <c r="G119" s="23">
        <v>0</v>
      </c>
      <c r="H119" s="23">
        <v>0</v>
      </c>
      <c r="I119" s="23">
        <v>0</v>
      </c>
      <c r="J119" s="23">
        <v>0</v>
      </c>
      <c r="K119" s="23">
        <v>0</v>
      </c>
      <c r="L119" s="25"/>
      <c r="N119" s="9"/>
      <c r="O119" s="9"/>
      <c r="P119" s="9"/>
      <c r="Q119" s="9"/>
    </row>
    <row r="120" spans="1:17" ht="26.45" hidden="1" customHeight="1">
      <c r="A120" s="39"/>
      <c r="B120" s="39"/>
      <c r="C120" s="40"/>
      <c r="D120" s="40"/>
      <c r="E120" s="31" t="s">
        <v>21</v>
      </c>
      <c r="F120" s="23" t="s">
        <v>36</v>
      </c>
      <c r="G120" s="23">
        <v>0</v>
      </c>
      <c r="H120" s="23">
        <v>11000</v>
      </c>
      <c r="I120" s="23">
        <v>87000</v>
      </c>
      <c r="J120" s="23">
        <v>87000</v>
      </c>
      <c r="K120" s="23">
        <v>87000</v>
      </c>
      <c r="L120" s="25"/>
      <c r="N120" s="9"/>
      <c r="O120" s="9"/>
      <c r="P120" s="9"/>
      <c r="Q120" s="9"/>
    </row>
    <row r="121" spans="1:17" ht="26.45" hidden="1" customHeight="1">
      <c r="A121" s="39"/>
      <c r="B121" s="39"/>
      <c r="C121" s="40"/>
      <c r="D121" s="40"/>
      <c r="E121" s="31" t="s">
        <v>22</v>
      </c>
      <c r="F121" s="23" t="s">
        <v>36</v>
      </c>
      <c r="G121" s="23">
        <v>0</v>
      </c>
      <c r="H121" s="23">
        <v>0</v>
      </c>
      <c r="I121" s="23">
        <v>0</v>
      </c>
      <c r="J121" s="23">
        <v>0</v>
      </c>
      <c r="K121" s="23">
        <v>0</v>
      </c>
      <c r="L121" s="25"/>
      <c r="N121" s="9"/>
      <c r="O121" s="9"/>
      <c r="P121" s="9"/>
      <c r="Q121" s="9"/>
    </row>
    <row r="122" spans="1:17" ht="26.45" hidden="1" customHeight="1">
      <c r="A122" s="39" t="s">
        <v>53</v>
      </c>
      <c r="B122" s="39" t="s">
        <v>60</v>
      </c>
      <c r="C122" s="40" t="s">
        <v>61</v>
      </c>
      <c r="D122" s="40" t="s">
        <v>26</v>
      </c>
      <c r="E122" s="27" t="s">
        <v>17</v>
      </c>
      <c r="F122" s="23" t="s">
        <v>36</v>
      </c>
      <c r="G122" s="29">
        <f t="shared" ref="G122:K122" si="18">G123+G124+G125+G126</f>
        <v>0</v>
      </c>
      <c r="H122" s="29">
        <f t="shared" si="18"/>
        <v>20000</v>
      </c>
      <c r="I122" s="29">
        <f t="shared" si="18"/>
        <v>300000</v>
      </c>
      <c r="J122" s="29">
        <f t="shared" si="18"/>
        <v>200000</v>
      </c>
      <c r="K122" s="29">
        <f t="shared" si="18"/>
        <v>200000</v>
      </c>
      <c r="L122" s="25"/>
      <c r="N122" s="9"/>
      <c r="O122" s="9"/>
      <c r="P122" s="9"/>
      <c r="Q122" s="9"/>
    </row>
    <row r="123" spans="1:17" ht="26.45" hidden="1" customHeight="1">
      <c r="A123" s="39"/>
      <c r="B123" s="39"/>
      <c r="C123" s="40"/>
      <c r="D123" s="40"/>
      <c r="E123" s="31" t="s">
        <v>19</v>
      </c>
      <c r="F123" s="23" t="s">
        <v>36</v>
      </c>
      <c r="G123" s="23">
        <v>0</v>
      </c>
      <c r="H123" s="23">
        <v>0</v>
      </c>
      <c r="I123" s="23">
        <v>0</v>
      </c>
      <c r="J123" s="23">
        <v>0</v>
      </c>
      <c r="K123" s="23">
        <v>0</v>
      </c>
      <c r="L123" s="25"/>
      <c r="N123" s="9"/>
      <c r="O123" s="9"/>
      <c r="P123" s="9"/>
      <c r="Q123" s="9"/>
    </row>
    <row r="124" spans="1:17" ht="26.45" hidden="1" customHeight="1">
      <c r="A124" s="39"/>
      <c r="B124" s="39"/>
      <c r="C124" s="40"/>
      <c r="D124" s="40"/>
      <c r="E124" s="31" t="s">
        <v>20</v>
      </c>
      <c r="F124" s="23" t="s">
        <v>36</v>
      </c>
      <c r="G124" s="23">
        <v>0</v>
      </c>
      <c r="H124" s="23">
        <v>0</v>
      </c>
      <c r="I124" s="23">
        <v>0</v>
      </c>
      <c r="J124" s="23">
        <v>0</v>
      </c>
      <c r="K124" s="23">
        <v>0</v>
      </c>
      <c r="L124" s="25"/>
      <c r="N124" s="9"/>
      <c r="O124" s="9"/>
      <c r="P124" s="9"/>
      <c r="Q124" s="9"/>
    </row>
    <row r="125" spans="1:17" ht="26.45" hidden="1" customHeight="1">
      <c r="A125" s="39"/>
      <c r="B125" s="39"/>
      <c r="C125" s="40"/>
      <c r="D125" s="40"/>
      <c r="E125" s="31" t="s">
        <v>21</v>
      </c>
      <c r="F125" s="23" t="s">
        <v>36</v>
      </c>
      <c r="G125" s="23">
        <v>0</v>
      </c>
      <c r="H125" s="23">
        <v>20000</v>
      </c>
      <c r="I125" s="23">
        <v>300000</v>
      </c>
      <c r="J125" s="23">
        <v>200000</v>
      </c>
      <c r="K125" s="23">
        <v>200000</v>
      </c>
      <c r="L125" s="25"/>
      <c r="N125" s="9"/>
      <c r="O125" s="9"/>
      <c r="P125" s="9"/>
      <c r="Q125" s="9"/>
    </row>
    <row r="126" spans="1:17" ht="26.45" hidden="1" customHeight="1">
      <c r="A126" s="39"/>
      <c r="B126" s="39"/>
      <c r="C126" s="40"/>
      <c r="D126" s="40"/>
      <c r="E126" s="31" t="s">
        <v>22</v>
      </c>
      <c r="F126" s="23" t="s">
        <v>36</v>
      </c>
      <c r="G126" s="23">
        <v>0</v>
      </c>
      <c r="H126" s="23">
        <v>0</v>
      </c>
      <c r="I126" s="23">
        <v>0</v>
      </c>
      <c r="J126" s="23">
        <v>0</v>
      </c>
      <c r="K126" s="23">
        <v>0</v>
      </c>
      <c r="L126" s="25"/>
      <c r="N126" s="9"/>
      <c r="O126" s="9"/>
      <c r="P126" s="9"/>
      <c r="Q126" s="9"/>
    </row>
    <row r="127" spans="1:17" ht="16.899999999999999" customHeight="1">
      <c r="A127" s="45" t="s">
        <v>62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7"/>
      <c r="L127" s="48" t="s">
        <v>80</v>
      </c>
      <c r="N127" s="9"/>
      <c r="O127" s="9"/>
      <c r="P127" s="9"/>
      <c r="Q127" s="9"/>
    </row>
    <row r="128" spans="1:17" ht="18" customHeight="1">
      <c r="A128" s="39" t="s">
        <v>63</v>
      </c>
      <c r="B128" s="39" t="s">
        <v>64</v>
      </c>
      <c r="C128" s="40" t="s">
        <v>15</v>
      </c>
      <c r="D128" s="40" t="s">
        <v>69</v>
      </c>
      <c r="E128" s="27" t="s">
        <v>17</v>
      </c>
      <c r="F128" s="29" t="s">
        <v>65</v>
      </c>
      <c r="G128" s="29">
        <f t="shared" ref="G128:K128" si="19">G129+G130+G131+G132</f>
        <v>158400</v>
      </c>
      <c r="H128" s="29">
        <f t="shared" si="19"/>
        <v>288000</v>
      </c>
      <c r="I128" s="29">
        <f t="shared" si="19"/>
        <v>288000</v>
      </c>
      <c r="J128" s="29">
        <f t="shared" si="19"/>
        <v>288000</v>
      </c>
      <c r="K128" s="29">
        <f t="shared" si="19"/>
        <v>288000</v>
      </c>
      <c r="L128" s="49"/>
    </row>
    <row r="129" spans="1:14" ht="27" customHeight="1">
      <c r="A129" s="39"/>
      <c r="B129" s="39"/>
      <c r="C129" s="40"/>
      <c r="D129" s="40"/>
      <c r="E129" s="31" t="s">
        <v>19</v>
      </c>
      <c r="F129" s="23" t="s">
        <v>65</v>
      </c>
      <c r="G129" s="23">
        <v>0</v>
      </c>
      <c r="H129" s="23">
        <v>0</v>
      </c>
      <c r="I129" s="23">
        <v>0</v>
      </c>
      <c r="J129" s="23">
        <v>0</v>
      </c>
      <c r="K129" s="23">
        <v>0</v>
      </c>
      <c r="L129" s="49"/>
    </row>
    <row r="130" spans="1:14" ht="21" customHeight="1">
      <c r="A130" s="39"/>
      <c r="B130" s="39"/>
      <c r="C130" s="40"/>
      <c r="D130" s="40"/>
      <c r="E130" s="31" t="s">
        <v>20</v>
      </c>
      <c r="F130" s="23" t="s">
        <v>65</v>
      </c>
      <c r="G130" s="23">
        <v>0</v>
      </c>
      <c r="H130" s="23">
        <v>0</v>
      </c>
      <c r="I130" s="23">
        <v>0</v>
      </c>
      <c r="J130" s="23">
        <v>0</v>
      </c>
      <c r="K130" s="23">
        <v>0</v>
      </c>
      <c r="L130" s="49"/>
    </row>
    <row r="131" spans="1:14" ht="18" customHeight="1">
      <c r="A131" s="39"/>
      <c r="B131" s="39"/>
      <c r="C131" s="40"/>
      <c r="D131" s="40"/>
      <c r="E131" s="31" t="s">
        <v>21</v>
      </c>
      <c r="F131" s="23" t="s">
        <v>65</v>
      </c>
      <c r="G131" s="23">
        <v>158400</v>
      </c>
      <c r="H131" s="23">
        <v>288000</v>
      </c>
      <c r="I131" s="23">
        <v>288000</v>
      </c>
      <c r="J131" s="23">
        <v>288000</v>
      </c>
      <c r="K131" s="23">
        <v>288000</v>
      </c>
      <c r="L131" s="49"/>
    </row>
    <row r="132" spans="1:14" ht="42.75" customHeight="1">
      <c r="A132" s="39"/>
      <c r="B132" s="39"/>
      <c r="C132" s="40"/>
      <c r="D132" s="40"/>
      <c r="E132" s="31" t="s">
        <v>22</v>
      </c>
      <c r="F132" s="23" t="s">
        <v>65</v>
      </c>
      <c r="G132" s="23">
        <v>0</v>
      </c>
      <c r="H132" s="23">
        <v>0</v>
      </c>
      <c r="I132" s="23">
        <v>0</v>
      </c>
      <c r="J132" s="23">
        <v>0</v>
      </c>
      <c r="K132" s="23">
        <v>0</v>
      </c>
      <c r="L132" s="50"/>
    </row>
    <row r="133" spans="1:14" s="1" customFormat="1" ht="15.6" customHeight="1">
      <c r="A133" s="51" t="s">
        <v>66</v>
      </c>
      <c r="B133" s="52"/>
      <c r="C133" s="52"/>
      <c r="D133" s="52"/>
      <c r="E133" s="52"/>
      <c r="F133" s="52"/>
      <c r="G133" s="52"/>
      <c r="H133" s="52"/>
      <c r="I133" s="52"/>
      <c r="J133" s="52"/>
      <c r="K133" s="53"/>
      <c r="L133" s="25" t="s">
        <v>79</v>
      </c>
    </row>
    <row r="134" spans="1:14" ht="18" customHeight="1">
      <c r="A134" s="54" t="s">
        <v>67</v>
      </c>
      <c r="B134" s="54" t="s">
        <v>68</v>
      </c>
      <c r="C134" s="40" t="s">
        <v>15</v>
      </c>
      <c r="D134" s="40" t="s">
        <v>69</v>
      </c>
      <c r="E134" s="27" t="s">
        <v>17</v>
      </c>
      <c r="F134" s="23" t="s">
        <v>70</v>
      </c>
      <c r="G134" s="13">
        <f>G135+G136+G137+G139</f>
        <v>25457755.43</v>
      </c>
      <c r="H134" s="13">
        <f>H135+H136+H137+H139</f>
        <v>28362615.390000001</v>
      </c>
      <c r="I134" s="13">
        <f>I135+I136+I137+I139</f>
        <v>34048200</v>
      </c>
      <c r="J134" s="13">
        <f>J135+J136+J137+J139</f>
        <v>36088200</v>
      </c>
      <c r="K134" s="13">
        <f>K135+K136+K137+K139</f>
        <v>37461000</v>
      </c>
      <c r="L134" s="25"/>
    </row>
    <row r="135" spans="1:14" ht="22.5" customHeight="1">
      <c r="A135" s="54"/>
      <c r="B135" s="54"/>
      <c r="C135" s="40"/>
      <c r="D135" s="40"/>
      <c r="E135" s="31" t="s">
        <v>19</v>
      </c>
      <c r="F135" s="23" t="s">
        <v>70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25"/>
    </row>
    <row r="136" spans="1:14" ht="26.25" customHeight="1">
      <c r="A136" s="54"/>
      <c r="B136" s="54"/>
      <c r="C136" s="40"/>
      <c r="D136" s="40"/>
      <c r="E136" s="31" t="s">
        <v>20</v>
      </c>
      <c r="F136" s="23" t="s">
        <v>70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25"/>
    </row>
    <row r="137" spans="1:14" ht="18.75" customHeight="1">
      <c r="A137" s="54"/>
      <c r="B137" s="54"/>
      <c r="C137" s="40"/>
      <c r="D137" s="40"/>
      <c r="E137" s="39" t="s">
        <v>78</v>
      </c>
      <c r="F137" s="55" t="s">
        <v>70</v>
      </c>
      <c r="G137" s="14">
        <v>25457755.43</v>
      </c>
      <c r="H137" s="14">
        <v>28362615.390000001</v>
      </c>
      <c r="I137" s="14">
        <v>34048200</v>
      </c>
      <c r="J137" s="14">
        <v>36088200</v>
      </c>
      <c r="K137" s="14">
        <v>37461000</v>
      </c>
      <c r="L137" s="25"/>
      <c r="M137" s="15"/>
      <c r="N137" s="11"/>
    </row>
    <row r="138" spans="1:14" ht="56.25" customHeight="1">
      <c r="A138" s="54"/>
      <c r="B138" s="54"/>
      <c r="C138" s="40"/>
      <c r="D138" s="40"/>
      <c r="E138" s="39"/>
      <c r="F138" s="55"/>
      <c r="G138" s="14">
        <v>912000</v>
      </c>
      <c r="H138" s="14">
        <v>0</v>
      </c>
      <c r="I138" s="14">
        <v>0</v>
      </c>
      <c r="J138" s="14">
        <v>0</v>
      </c>
      <c r="K138" s="14">
        <v>0</v>
      </c>
      <c r="L138" s="25"/>
      <c r="M138" s="15"/>
      <c r="N138" s="11"/>
    </row>
    <row r="139" spans="1:14" ht="24.75" customHeight="1">
      <c r="A139" s="54"/>
      <c r="B139" s="54"/>
      <c r="C139" s="40"/>
      <c r="D139" s="40"/>
      <c r="E139" s="31" t="s">
        <v>22</v>
      </c>
      <c r="F139" s="23" t="s">
        <v>70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25"/>
      <c r="M139" s="15"/>
    </row>
    <row r="140" spans="1:14" ht="19.5" customHeight="1">
      <c r="A140" s="39" t="s">
        <v>71</v>
      </c>
      <c r="B140" s="39" t="s">
        <v>34</v>
      </c>
      <c r="C140" s="40" t="s">
        <v>15</v>
      </c>
      <c r="D140" s="40" t="s">
        <v>84</v>
      </c>
      <c r="E140" s="27" t="s">
        <v>17</v>
      </c>
      <c r="F140" s="23" t="s">
        <v>72</v>
      </c>
      <c r="G140" s="13">
        <f>SUM(G141:G144)</f>
        <v>7145819.6100000003</v>
      </c>
      <c r="H140" s="13">
        <f t="shared" ref="H140:K140" si="20">H141+H142+H143+H144</f>
        <v>5691110</v>
      </c>
      <c r="I140" s="13">
        <f t="shared" si="20"/>
        <v>12339076.529999999</v>
      </c>
      <c r="J140" s="13">
        <f t="shared" si="20"/>
        <v>0</v>
      </c>
      <c r="K140" s="13">
        <f t="shared" si="20"/>
        <v>0</v>
      </c>
      <c r="L140" s="25"/>
    </row>
    <row r="141" spans="1:14" ht="23.25" customHeight="1">
      <c r="A141" s="39"/>
      <c r="B141" s="39"/>
      <c r="C141" s="40"/>
      <c r="D141" s="40"/>
      <c r="E141" s="31" t="s">
        <v>19</v>
      </c>
      <c r="F141" s="23" t="s">
        <v>72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25"/>
    </row>
    <row r="142" spans="1:14" ht="25.5" customHeight="1">
      <c r="A142" s="39"/>
      <c r="B142" s="39"/>
      <c r="C142" s="40"/>
      <c r="D142" s="40"/>
      <c r="E142" s="31" t="s">
        <v>20</v>
      </c>
      <c r="F142" s="23" t="s">
        <v>72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25"/>
    </row>
    <row r="143" spans="1:14" ht="14.25" customHeight="1">
      <c r="A143" s="39"/>
      <c r="B143" s="39"/>
      <c r="C143" s="40"/>
      <c r="D143" s="40"/>
      <c r="E143" s="31" t="s">
        <v>21</v>
      </c>
      <c r="F143" s="23" t="s">
        <v>72</v>
      </c>
      <c r="G143" s="14">
        <v>7145819.6100000003</v>
      </c>
      <c r="H143" s="14">
        <v>5691110</v>
      </c>
      <c r="I143" s="14">
        <v>12339076.529999999</v>
      </c>
      <c r="J143" s="14">
        <v>0</v>
      </c>
      <c r="K143" s="14">
        <v>0</v>
      </c>
      <c r="L143" s="25"/>
      <c r="N143" s="16"/>
    </row>
    <row r="144" spans="1:14" ht="29.45" customHeight="1">
      <c r="A144" s="39"/>
      <c r="B144" s="39"/>
      <c r="C144" s="40"/>
      <c r="D144" s="40"/>
      <c r="E144" s="31" t="s">
        <v>22</v>
      </c>
      <c r="F144" s="23" t="s">
        <v>72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25"/>
      <c r="N144" s="17"/>
    </row>
    <row r="145" spans="1:12" ht="13.5" customHeight="1">
      <c r="A145" s="39" t="s">
        <v>73</v>
      </c>
      <c r="B145" s="39" t="s">
        <v>34</v>
      </c>
      <c r="C145" s="40" t="s">
        <v>85</v>
      </c>
      <c r="D145" s="40" t="s">
        <v>69</v>
      </c>
      <c r="E145" s="27" t="s">
        <v>17</v>
      </c>
      <c r="F145" s="23" t="s">
        <v>74</v>
      </c>
      <c r="G145" s="29">
        <f>SUM(G146:G149)</f>
        <v>0</v>
      </c>
      <c r="H145" s="29">
        <f t="shared" ref="H145:K145" si="21">H146+H147+H148+H149</f>
        <v>0</v>
      </c>
      <c r="I145" s="29">
        <f t="shared" si="21"/>
        <v>31700</v>
      </c>
      <c r="J145" s="29">
        <f t="shared" si="21"/>
        <v>31700</v>
      </c>
      <c r="K145" s="29">
        <f t="shared" si="21"/>
        <v>31700</v>
      </c>
      <c r="L145" s="56" t="s">
        <v>83</v>
      </c>
    </row>
    <row r="146" spans="1:12" ht="23.25" customHeight="1">
      <c r="A146" s="39"/>
      <c r="B146" s="39"/>
      <c r="C146" s="40"/>
      <c r="D146" s="40"/>
      <c r="E146" s="31" t="s">
        <v>19</v>
      </c>
      <c r="F146" s="23" t="s">
        <v>74</v>
      </c>
      <c r="G146" s="23">
        <v>0</v>
      </c>
      <c r="H146" s="23">
        <v>0</v>
      </c>
      <c r="I146" s="23">
        <v>0</v>
      </c>
      <c r="J146" s="23">
        <v>0</v>
      </c>
      <c r="K146" s="23">
        <v>0</v>
      </c>
      <c r="L146" s="57"/>
    </row>
    <row r="147" spans="1:12" ht="24" customHeight="1">
      <c r="A147" s="39"/>
      <c r="B147" s="39"/>
      <c r="C147" s="40"/>
      <c r="D147" s="40"/>
      <c r="E147" s="31" t="s">
        <v>20</v>
      </c>
      <c r="F147" s="23" t="s">
        <v>74</v>
      </c>
      <c r="G147" s="23">
        <v>0</v>
      </c>
      <c r="H147" s="23">
        <v>0</v>
      </c>
      <c r="I147" s="23">
        <v>0</v>
      </c>
      <c r="J147" s="23">
        <v>0</v>
      </c>
      <c r="K147" s="23">
        <v>0</v>
      </c>
      <c r="L147" s="57"/>
    </row>
    <row r="148" spans="1:12" ht="22.15" customHeight="1">
      <c r="A148" s="39"/>
      <c r="B148" s="39"/>
      <c r="C148" s="40"/>
      <c r="D148" s="40"/>
      <c r="E148" s="31" t="s">
        <v>21</v>
      </c>
      <c r="F148" s="23" t="s">
        <v>74</v>
      </c>
      <c r="G148" s="23">
        <v>0</v>
      </c>
      <c r="H148" s="23">
        <v>0</v>
      </c>
      <c r="I148" s="23">
        <v>31700</v>
      </c>
      <c r="J148" s="23">
        <v>31700</v>
      </c>
      <c r="K148" s="23">
        <v>31700</v>
      </c>
      <c r="L148" s="57"/>
    </row>
    <row r="149" spans="1:12" ht="22.5" customHeight="1">
      <c r="A149" s="39"/>
      <c r="B149" s="39"/>
      <c r="C149" s="40"/>
      <c r="D149" s="40"/>
      <c r="E149" s="31" t="s">
        <v>22</v>
      </c>
      <c r="F149" s="23" t="s">
        <v>74</v>
      </c>
      <c r="G149" s="23">
        <v>0</v>
      </c>
      <c r="H149" s="23">
        <v>0</v>
      </c>
      <c r="I149" s="23">
        <v>0</v>
      </c>
      <c r="J149" s="23">
        <v>0</v>
      </c>
      <c r="K149" s="23">
        <v>0</v>
      </c>
      <c r="L149" s="58"/>
    </row>
    <row r="150" spans="1:12" ht="13.5" customHeight="1">
      <c r="A150" s="24" t="s">
        <v>75</v>
      </c>
      <c r="B150" s="39" t="s">
        <v>76</v>
      </c>
      <c r="C150" s="39" t="s">
        <v>76</v>
      </c>
      <c r="D150" s="39" t="s">
        <v>76</v>
      </c>
      <c r="E150" s="27" t="s">
        <v>17</v>
      </c>
      <c r="F150" s="23" t="s">
        <v>76</v>
      </c>
      <c r="G150" s="13">
        <f t="shared" ref="G150:K150" si="22">G151+G152+G153+G155</f>
        <v>34954171.459999993</v>
      </c>
      <c r="H150" s="13">
        <f t="shared" si="22"/>
        <v>37047868.950000003</v>
      </c>
      <c r="I150" s="13">
        <f t="shared" si="22"/>
        <v>49519976.530000001</v>
      </c>
      <c r="J150" s="13">
        <f t="shared" si="22"/>
        <v>38963200</v>
      </c>
      <c r="K150" s="13">
        <f t="shared" si="22"/>
        <v>40358600</v>
      </c>
      <c r="L150" s="25" t="s">
        <v>76</v>
      </c>
    </row>
    <row r="151" spans="1:12" ht="22.5" customHeight="1">
      <c r="A151" s="24"/>
      <c r="B151" s="39"/>
      <c r="C151" s="39"/>
      <c r="D151" s="39"/>
      <c r="E151" s="27" t="s">
        <v>19</v>
      </c>
      <c r="F151" s="23" t="s">
        <v>76</v>
      </c>
      <c r="G151" s="13">
        <f>G33+G38+G43+G48+G53+G78+G83+G88+G129+G135+G141+G73+G58+G10+G28+G16+G22</f>
        <v>854400</v>
      </c>
      <c r="H151" s="13">
        <f>H141+H135+H129+H28+H22+H10+H16</f>
        <v>720000</v>
      </c>
      <c r="I151" s="13">
        <f>I141+I135+I129+I10</f>
        <v>0</v>
      </c>
      <c r="J151" s="13">
        <f>J33+J38+J43+J48+J53+J78+J83+J88+J129+J135+J141+J73+J58</f>
        <v>0</v>
      </c>
      <c r="K151" s="13">
        <f>K33+K38+K43+K48+K53+K78+K83+K88+K129+K135+K141+K73+K58</f>
        <v>0</v>
      </c>
      <c r="L151" s="25"/>
    </row>
    <row r="152" spans="1:12" ht="21.75" customHeight="1">
      <c r="A152" s="24"/>
      <c r="B152" s="39"/>
      <c r="C152" s="39"/>
      <c r="D152" s="39"/>
      <c r="E152" s="27" t="s">
        <v>20</v>
      </c>
      <c r="F152" s="23" t="s">
        <v>76</v>
      </c>
      <c r="G152" s="13">
        <f>G34+G39+G44+G49+G54+G79+G84+G89+G130+G136+G142+G59+G74+G11+G29+G17+G23</f>
        <v>1035600</v>
      </c>
      <c r="H152" s="13">
        <f>H142+H136+H130+H29+H23+H11+H17</f>
        <v>1030000</v>
      </c>
      <c r="I152" s="13">
        <f>I142+I130+I29+I23+I17+I11</f>
        <v>0</v>
      </c>
      <c r="J152" s="13">
        <f>J34+J39+J44+J49+J54+J79+J84+J89+J130+J136+J142+J74+J59</f>
        <v>0</v>
      </c>
      <c r="K152" s="13">
        <f>K34+K39+K44+K49+K54+K79+K84+K89+K130+K136+K142+K74+K59</f>
        <v>0</v>
      </c>
      <c r="L152" s="25"/>
    </row>
    <row r="153" spans="1:12" ht="27" customHeight="1">
      <c r="A153" s="24"/>
      <c r="B153" s="39"/>
      <c r="C153" s="39"/>
      <c r="D153" s="39"/>
      <c r="E153" s="39" t="s">
        <v>78</v>
      </c>
      <c r="F153" s="55" t="s">
        <v>76</v>
      </c>
      <c r="G153" s="13">
        <f>G131+G137+G143+G12+G30+G18+G24</f>
        <v>33064171.459999997</v>
      </c>
      <c r="H153" s="13">
        <f>H143+H137+H131+H95+H30+H24+H12+H18</f>
        <v>35297868.950000003</v>
      </c>
      <c r="I153" s="13">
        <f>I12+I18+I24+I30+I95+I131+I137+I143+I148</f>
        <v>49519976.530000001</v>
      </c>
      <c r="J153" s="13">
        <f>J12+J18+J24+J30+J95+J131+J137+J143+J148</f>
        <v>38963200</v>
      </c>
      <c r="K153" s="13">
        <f>K12+K18+K24+K30+K95+K131+K137+K143+K148</f>
        <v>40358600</v>
      </c>
      <c r="L153" s="25"/>
    </row>
    <row r="154" spans="1:12" ht="48.75" customHeight="1">
      <c r="A154" s="24"/>
      <c r="B154" s="39"/>
      <c r="C154" s="39"/>
      <c r="D154" s="39"/>
      <c r="E154" s="39"/>
      <c r="F154" s="55"/>
      <c r="G154" s="13">
        <f>SUM(G138)</f>
        <v>912000</v>
      </c>
      <c r="H154" s="13">
        <f t="shared" ref="H154:K154" si="23">H138</f>
        <v>0</v>
      </c>
      <c r="I154" s="13">
        <v>0</v>
      </c>
      <c r="J154" s="13">
        <f t="shared" si="23"/>
        <v>0</v>
      </c>
      <c r="K154" s="13">
        <f t="shared" si="23"/>
        <v>0</v>
      </c>
      <c r="L154" s="25"/>
    </row>
    <row r="155" spans="1:12" ht="27.6" customHeight="1">
      <c r="A155" s="24"/>
      <c r="B155" s="39"/>
      <c r="C155" s="39"/>
      <c r="D155" s="39"/>
      <c r="E155" s="27" t="s">
        <v>22</v>
      </c>
      <c r="F155" s="23" t="s">
        <v>76</v>
      </c>
      <c r="G155" s="13">
        <f>G36+G41+G46+G51+G56+G81+G86+G91+G132+G139+G144+G61+G76</f>
        <v>0</v>
      </c>
      <c r="H155" s="13">
        <f>H144+H139+H132+H31+H25+H19+H13</f>
        <v>0</v>
      </c>
      <c r="I155" s="13">
        <f>I36+I41+I46+I51+I56+I81+I86+I91+I132+I139+I144+I76+G61</f>
        <v>0</v>
      </c>
      <c r="J155" s="13">
        <f>J36+J41+J46+J51+J56+J81+J86+J91+J132+J139+J144+J76+J61</f>
        <v>0</v>
      </c>
      <c r="K155" s="13">
        <f>K36+K41+K46+K51+K56+K81+K86+K91+K132+K139+K144+K76+K61</f>
        <v>0</v>
      </c>
      <c r="L155" s="25"/>
    </row>
    <row r="156" spans="1:12">
      <c r="F156" s="3"/>
    </row>
    <row r="157" spans="1:12" ht="26.45" customHeight="1">
      <c r="A157" s="18" t="s">
        <v>77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</row>
    <row r="158" spans="1:12">
      <c r="F158" s="3"/>
    </row>
    <row r="159" spans="1:12">
      <c r="F159" s="3"/>
    </row>
    <row r="160" spans="1:12">
      <c r="F160" s="3"/>
    </row>
    <row r="161" spans="6:6">
      <c r="F161" s="3"/>
    </row>
    <row r="162" spans="6:6">
      <c r="F162" s="3"/>
    </row>
    <row r="163" spans="6:6">
      <c r="F163" s="3"/>
    </row>
    <row r="164" spans="6:6">
      <c r="F164" s="3"/>
    </row>
    <row r="165" spans="6:6">
      <c r="F165" s="3"/>
    </row>
    <row r="166" spans="6:6">
      <c r="F166" s="3"/>
    </row>
    <row r="167" spans="6:6">
      <c r="F167" s="3"/>
    </row>
    <row r="168" spans="6:6">
      <c r="F168" s="3"/>
    </row>
    <row r="169" spans="6:6">
      <c r="F169" s="3"/>
    </row>
    <row r="170" spans="6:6">
      <c r="F170" s="3"/>
    </row>
    <row r="171" spans="6:6">
      <c r="F171" s="3"/>
    </row>
    <row r="172" spans="6:6">
      <c r="F172" s="3"/>
    </row>
    <row r="173" spans="6:6">
      <c r="F173" s="3"/>
    </row>
    <row r="174" spans="6:6">
      <c r="F174" s="3"/>
    </row>
    <row r="175" spans="6:6">
      <c r="F175" s="3"/>
    </row>
    <row r="176" spans="6:6">
      <c r="F176" s="3"/>
    </row>
    <row r="177" spans="6:6">
      <c r="F177" s="3"/>
    </row>
    <row r="178" spans="6:6">
      <c r="F178" s="3"/>
    </row>
    <row r="179" spans="6:6">
      <c r="F179" s="3"/>
    </row>
    <row r="180" spans="6:6">
      <c r="F180" s="3"/>
    </row>
  </sheetData>
  <mergeCells count="141">
    <mergeCell ref="E5:E6"/>
    <mergeCell ref="A117:A121"/>
    <mergeCell ref="J2:L2"/>
    <mergeCell ref="A3:L3"/>
    <mergeCell ref="A4:L4"/>
    <mergeCell ref="C5:D5"/>
    <mergeCell ref="G5:K5"/>
    <mergeCell ref="A8:K8"/>
    <mergeCell ref="A14:K14"/>
    <mergeCell ref="A20:K20"/>
    <mergeCell ref="A26:K26"/>
    <mergeCell ref="L5:L6"/>
    <mergeCell ref="L8:L25"/>
    <mergeCell ref="L26:L126"/>
    <mergeCell ref="A122:A126"/>
    <mergeCell ref="B102:B106"/>
    <mergeCell ref="B107:B111"/>
    <mergeCell ref="B112:B116"/>
    <mergeCell ref="B117:B121"/>
    <mergeCell ref="B122:B126"/>
    <mergeCell ref="C102:C106"/>
    <mergeCell ref="C107:C111"/>
    <mergeCell ref="C112:C116"/>
    <mergeCell ref="C117:C121"/>
    <mergeCell ref="C122:C126"/>
    <mergeCell ref="B97:B101"/>
    <mergeCell ref="A157:L157"/>
    <mergeCell ref="A5:A6"/>
    <mergeCell ref="A9:A13"/>
    <mergeCell ref="A15:A19"/>
    <mergeCell ref="A21:A25"/>
    <mergeCell ref="A27:A31"/>
    <mergeCell ref="A32:A36"/>
    <mergeCell ref="A37:A41"/>
    <mergeCell ref="A42:A46"/>
    <mergeCell ref="A47:A51"/>
    <mergeCell ref="A52:A56"/>
    <mergeCell ref="A57:A61"/>
    <mergeCell ref="A62:A66"/>
    <mergeCell ref="A67:A71"/>
    <mergeCell ref="A72:A76"/>
    <mergeCell ref="A77:A81"/>
    <mergeCell ref="A82:A86"/>
    <mergeCell ref="A87:A91"/>
    <mergeCell ref="A92:A96"/>
    <mergeCell ref="A97:A101"/>
    <mergeCell ref="A102:A106"/>
    <mergeCell ref="A107:A111"/>
    <mergeCell ref="A112:A116"/>
    <mergeCell ref="C97:C101"/>
    <mergeCell ref="A128:A132"/>
    <mergeCell ref="A134:A139"/>
    <mergeCell ref="A140:A144"/>
    <mergeCell ref="A145:A149"/>
    <mergeCell ref="A150:A155"/>
    <mergeCell ref="B5:B6"/>
    <mergeCell ref="B9:B13"/>
    <mergeCell ref="B15:B19"/>
    <mergeCell ref="B21:B25"/>
    <mergeCell ref="B27:B31"/>
    <mergeCell ref="B32:B36"/>
    <mergeCell ref="B37:B41"/>
    <mergeCell ref="B42:B46"/>
    <mergeCell ref="B47:B51"/>
    <mergeCell ref="B52:B56"/>
    <mergeCell ref="B57:B61"/>
    <mergeCell ref="B62:B66"/>
    <mergeCell ref="B67:B71"/>
    <mergeCell ref="B72:B76"/>
    <mergeCell ref="B77:B81"/>
    <mergeCell ref="B82:B86"/>
    <mergeCell ref="B87:B91"/>
    <mergeCell ref="B92:B96"/>
    <mergeCell ref="D87:D91"/>
    <mergeCell ref="B128:B132"/>
    <mergeCell ref="A127:K127"/>
    <mergeCell ref="B134:B139"/>
    <mergeCell ref="B140:B144"/>
    <mergeCell ref="B145:B149"/>
    <mergeCell ref="B150:B155"/>
    <mergeCell ref="C9:C13"/>
    <mergeCell ref="C15:C19"/>
    <mergeCell ref="C21:C25"/>
    <mergeCell ref="C27:C31"/>
    <mergeCell ref="C32:C36"/>
    <mergeCell ref="C37:C41"/>
    <mergeCell ref="C42:C46"/>
    <mergeCell ref="C47:C51"/>
    <mergeCell ref="C52:C56"/>
    <mergeCell ref="C57:C61"/>
    <mergeCell ref="C62:C66"/>
    <mergeCell ref="C67:C71"/>
    <mergeCell ref="C72:C76"/>
    <mergeCell ref="C77:C81"/>
    <mergeCell ref="C82:C86"/>
    <mergeCell ref="C87:C91"/>
    <mergeCell ref="C92:C96"/>
    <mergeCell ref="D42:D46"/>
    <mergeCell ref="D47:D51"/>
    <mergeCell ref="D52:D56"/>
    <mergeCell ref="D57:D61"/>
    <mergeCell ref="D62:D66"/>
    <mergeCell ref="D67:D71"/>
    <mergeCell ref="D72:D76"/>
    <mergeCell ref="D77:D81"/>
    <mergeCell ref="D82:D86"/>
    <mergeCell ref="F5:F6"/>
    <mergeCell ref="F137:F138"/>
    <mergeCell ref="F153:F154"/>
    <mergeCell ref="D92:D96"/>
    <mergeCell ref="D97:D101"/>
    <mergeCell ref="D102:D106"/>
    <mergeCell ref="D107:D111"/>
    <mergeCell ref="D112:D116"/>
    <mergeCell ref="D117:D121"/>
    <mergeCell ref="D122:D126"/>
    <mergeCell ref="D128:D132"/>
    <mergeCell ref="D134:D139"/>
    <mergeCell ref="A133:K133"/>
    <mergeCell ref="C128:C132"/>
    <mergeCell ref="C134:C139"/>
    <mergeCell ref="C140:C144"/>
    <mergeCell ref="C145:C149"/>
    <mergeCell ref="C150:C155"/>
    <mergeCell ref="D9:D13"/>
    <mergeCell ref="D15:D19"/>
    <mergeCell ref="D21:D25"/>
    <mergeCell ref="D27:D31"/>
    <mergeCell ref="D32:D36"/>
    <mergeCell ref="D37:D41"/>
    <mergeCell ref="L127:L132"/>
    <mergeCell ref="L133:L144"/>
    <mergeCell ref="L145:L149"/>
    <mergeCell ref="L150:L155"/>
    <mergeCell ref="M137:M139"/>
    <mergeCell ref="N143:N144"/>
    <mergeCell ref="D140:D144"/>
    <mergeCell ref="D145:D149"/>
    <mergeCell ref="D150:D155"/>
    <mergeCell ref="E137:E138"/>
    <mergeCell ref="E153:E154"/>
  </mergeCells>
  <pageMargins left="0.78740157480314998" right="0.39370078740157499" top="0.78740157480314998" bottom="0.78740157480314998" header="0.31496062992126" footer="0.31496062992126"/>
  <pageSetup paperSize="9" scale="75" orientation="landscape" r:id="rId1"/>
  <rowBreaks count="2" manualBreakCount="2">
    <brk id="25" max="12" man="1"/>
    <brk id="13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2025-12-30T07:58:43Z</cp:lastPrinted>
  <dcterms:created xsi:type="dcterms:W3CDTF">2015-06-05T18:19:00Z</dcterms:created>
  <dcterms:modified xsi:type="dcterms:W3CDTF">2025-12-30T07:58:51Z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04ABE62A9F614ED297521167EA4F2B0F_12</vt:lpwstr>
  </property>
  <property fmtid="{D5CDD505-2E9C-101B-9397-08002B2CF9AE}" pid="3" name="KSOProductBuildVer">
    <vt:lpwstr>1049-12.2.0.23155</vt:lpwstr>
  </property>
</Properties>
</file>